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360" yWindow="435" windowWidth="19155" windowHeight="7185"/>
  </bookViews>
  <sheets>
    <sheet name="Men Cat 1-2" sheetId="1" r:id="rId1"/>
    <sheet name="Men Cat 3" sheetId="2" r:id="rId2"/>
    <sheet name="Men Cat 4" sheetId="3" r:id="rId3"/>
    <sheet name="Men Cat 5" sheetId="4" r:id="rId4"/>
    <sheet name="Women" sheetId="5" r:id="rId5"/>
    <sheet name="Youth" sheetId="6" r:id="rId6"/>
    <sheet name="Team Points" sheetId="9" r:id="rId7"/>
    <sheet name="Upgrades" sheetId="7" r:id="rId8"/>
    <sheet name="Teams" sheetId="8" r:id="rId9"/>
    <sheet name="Legend" sheetId="10" r:id="rId10"/>
  </sheets>
  <externalReferences>
    <externalReference r:id="rId11"/>
  </externalReferences>
  <definedNames>
    <definedName name="_xlnm._FilterDatabase" localSheetId="0" hidden="1">'Men Cat 1-2'!$A$1:$AQ$103</definedName>
    <definedName name="_xlnm._FilterDatabase" localSheetId="1" hidden="1">'Men Cat 3'!$1:$1048576</definedName>
    <definedName name="_xlnm.Criteria" localSheetId="0">'Men Cat 1-2'!$F:$F</definedName>
    <definedName name="_xlnm.Criteria" localSheetId="1">'Men Cat 3'!$F:$F</definedName>
  </definedNames>
  <calcPr calcId="145621"/>
</workbook>
</file>

<file path=xl/calcChain.xml><?xml version="1.0" encoding="utf-8"?>
<calcChain xmlns="http://schemas.openxmlformats.org/spreadsheetml/2006/main">
  <c r="H103" i="1" l="1"/>
  <c r="N103" i="1"/>
  <c r="O103" i="1"/>
  <c r="M103" i="1" s="1"/>
  <c r="G103" i="1" s="1"/>
  <c r="P103" i="1"/>
  <c r="G102" i="1"/>
  <c r="H102" i="1"/>
  <c r="M102" i="1"/>
  <c r="N102" i="1"/>
  <c r="O102" i="1"/>
  <c r="P102" i="1"/>
  <c r="F103" i="1" l="1"/>
  <c r="F102" i="1"/>
  <c r="R9" i="7" l="1"/>
  <c r="Q9" i="7"/>
  <c r="P9" i="7"/>
  <c r="O9" i="7"/>
  <c r="G9" i="7" s="1"/>
  <c r="R8" i="7"/>
  <c r="Q8" i="7"/>
  <c r="P8" i="7"/>
  <c r="O8" i="7"/>
  <c r="G8" i="7" s="1"/>
  <c r="P102" i="2"/>
  <c r="Q102" i="2"/>
  <c r="O102" i="2" s="1"/>
  <c r="G102" i="2" s="1"/>
  <c r="R102" i="2"/>
  <c r="P101" i="2"/>
  <c r="Q101" i="2"/>
  <c r="O101" i="2" s="1"/>
  <c r="R101" i="2"/>
  <c r="R7" i="7"/>
  <c r="Q7" i="7"/>
  <c r="P7" i="7"/>
  <c r="O7" i="7"/>
  <c r="G7" i="7" s="1"/>
  <c r="R6" i="7"/>
  <c r="Q6" i="7"/>
  <c r="O6" i="7" s="1"/>
  <c r="G6" i="7" s="1"/>
  <c r="P6" i="7"/>
  <c r="P115" i="3"/>
  <c r="Q115" i="3"/>
  <c r="O115" i="3" s="1"/>
  <c r="R115" i="3"/>
  <c r="P114" i="3"/>
  <c r="H114" i="3" s="1"/>
  <c r="Q114" i="3"/>
  <c r="O114" i="3" s="1"/>
  <c r="G114" i="3" s="1"/>
  <c r="R114" i="3"/>
  <c r="O113" i="3"/>
  <c r="G113" i="3" s="1"/>
  <c r="P113" i="3"/>
  <c r="H113" i="3" s="1"/>
  <c r="Q113" i="3"/>
  <c r="R113" i="3"/>
  <c r="R5" i="7"/>
  <c r="Q5" i="7"/>
  <c r="O5" i="7" s="1"/>
  <c r="G5" i="7" s="1"/>
  <c r="P5" i="7"/>
  <c r="R4" i="7"/>
  <c r="Q4" i="7"/>
  <c r="P4" i="7"/>
  <c r="O4" i="7"/>
  <c r="G4" i="7" s="1"/>
  <c r="R3" i="7"/>
  <c r="Q3" i="7"/>
  <c r="O3" i="7" s="1"/>
  <c r="G3" i="7" s="1"/>
  <c r="P3" i="7"/>
  <c r="R2" i="7"/>
  <c r="Q2" i="7"/>
  <c r="O2" i="7" s="1"/>
  <c r="G2" i="7" s="1"/>
  <c r="P2" i="7"/>
  <c r="P76" i="5"/>
  <c r="Q76" i="5"/>
  <c r="O76" i="5" s="1"/>
  <c r="R76" i="5"/>
  <c r="P112" i="3"/>
  <c r="H112" i="3" s="1"/>
  <c r="Q112" i="3"/>
  <c r="O112" i="3" s="1"/>
  <c r="R112" i="3"/>
  <c r="H102" i="2" l="1"/>
  <c r="G101" i="2"/>
  <c r="H101" i="2"/>
  <c r="G115" i="3"/>
  <c r="H115" i="3"/>
  <c r="H76" i="5"/>
  <c r="G76" i="5"/>
  <c r="G112" i="3"/>
  <c r="P87" i="5" l="1"/>
  <c r="Q87" i="5"/>
  <c r="O87" i="5" s="1"/>
  <c r="R87" i="5"/>
  <c r="N20" i="1"/>
  <c r="H20" i="1" s="1"/>
  <c r="O20" i="1"/>
  <c r="M20" i="1" s="1"/>
  <c r="G20" i="1" s="1"/>
  <c r="P20" i="1"/>
  <c r="G87" i="5" l="1"/>
  <c r="H87" i="5"/>
  <c r="P3" i="2"/>
  <c r="Q3" i="2"/>
  <c r="O3" i="2" s="1"/>
  <c r="R3" i="2"/>
  <c r="P13" i="6"/>
  <c r="Q13" i="6"/>
  <c r="O13" i="6" s="1"/>
  <c r="R13" i="6"/>
  <c r="P8" i="6"/>
  <c r="Q8" i="6"/>
  <c r="O8" i="6" s="1"/>
  <c r="R8" i="6"/>
  <c r="P11" i="3"/>
  <c r="Q11" i="3"/>
  <c r="O11" i="3" s="1"/>
  <c r="R11" i="3"/>
  <c r="P82" i="5"/>
  <c r="Q82" i="5"/>
  <c r="O82" i="5" s="1"/>
  <c r="R82" i="5"/>
  <c r="P11" i="4"/>
  <c r="Q11" i="4"/>
  <c r="O11" i="4" s="1"/>
  <c r="R11" i="4"/>
  <c r="P3" i="4"/>
  <c r="H3" i="7" s="1"/>
  <c r="Q3" i="4"/>
  <c r="O3" i="4" s="1"/>
  <c r="R3" i="4"/>
  <c r="P16" i="3"/>
  <c r="Q16" i="3"/>
  <c r="O16" i="3" s="1"/>
  <c r="R16" i="3"/>
  <c r="H18" i="1"/>
  <c r="N18" i="1"/>
  <c r="O18" i="1"/>
  <c r="M18" i="1" s="1"/>
  <c r="P18" i="1"/>
  <c r="N12" i="1"/>
  <c r="H12" i="1" s="1"/>
  <c r="O12" i="1"/>
  <c r="M12" i="1" s="1"/>
  <c r="P12" i="1"/>
  <c r="P11" i="6"/>
  <c r="Q11" i="6"/>
  <c r="O11" i="6" s="1"/>
  <c r="R11" i="6"/>
  <c r="P9" i="6"/>
  <c r="Q9" i="6"/>
  <c r="O9" i="6" s="1"/>
  <c r="R9" i="6"/>
  <c r="P6" i="6"/>
  <c r="Q6" i="6"/>
  <c r="O6" i="6" s="1"/>
  <c r="R6" i="6"/>
  <c r="P5" i="6"/>
  <c r="Q5" i="6"/>
  <c r="O5" i="6" s="1"/>
  <c r="R5" i="6"/>
  <c r="P3" i="6"/>
  <c r="Q3" i="6"/>
  <c r="O3" i="6" s="1"/>
  <c r="R3" i="6"/>
  <c r="P92" i="4"/>
  <c r="Q92" i="4"/>
  <c r="O92" i="4" s="1"/>
  <c r="R92" i="4"/>
  <c r="P12" i="4"/>
  <c r="Q12" i="4"/>
  <c r="O12" i="4" s="1"/>
  <c r="R12" i="4"/>
  <c r="P91" i="4"/>
  <c r="Q91" i="4"/>
  <c r="O91" i="4" s="1"/>
  <c r="R91" i="4"/>
  <c r="P83" i="5"/>
  <c r="Q83" i="5"/>
  <c r="O83" i="5" s="1"/>
  <c r="R83" i="5"/>
  <c r="P81" i="5"/>
  <c r="Q81" i="5"/>
  <c r="O81" i="5" s="1"/>
  <c r="R81" i="5"/>
  <c r="P80" i="5"/>
  <c r="Q80" i="5"/>
  <c r="O80" i="5" s="1"/>
  <c r="R80" i="5"/>
  <c r="H27" i="5"/>
  <c r="P27" i="5"/>
  <c r="Q27" i="5"/>
  <c r="O27" i="5" s="1"/>
  <c r="R27" i="5"/>
  <c r="P5" i="4"/>
  <c r="H5" i="7" s="1"/>
  <c r="Q5" i="4"/>
  <c r="R5" i="4"/>
  <c r="P4" i="4"/>
  <c r="H4" i="7" s="1"/>
  <c r="Q4" i="4"/>
  <c r="O4" i="4" s="1"/>
  <c r="R4" i="4"/>
  <c r="P14" i="4"/>
  <c r="Q14" i="4"/>
  <c r="O14" i="4" s="1"/>
  <c r="R14" i="4"/>
  <c r="P9" i="4"/>
  <c r="Q9" i="4"/>
  <c r="O9" i="4" s="1"/>
  <c r="R9" i="4"/>
  <c r="P2" i="4"/>
  <c r="Q2" i="4"/>
  <c r="O2" i="4" s="1"/>
  <c r="R2" i="4"/>
  <c r="P6" i="4"/>
  <c r="Q6" i="4"/>
  <c r="O6" i="4" s="1"/>
  <c r="R6" i="4"/>
  <c r="P13" i="4"/>
  <c r="Q13" i="4"/>
  <c r="O13" i="4" s="1"/>
  <c r="R13" i="4"/>
  <c r="H14" i="1"/>
  <c r="N14" i="1"/>
  <c r="O14" i="1"/>
  <c r="M14" i="1" s="1"/>
  <c r="P14" i="1"/>
  <c r="H2" i="4" l="1"/>
  <c r="H92" i="4"/>
  <c r="G14" i="1"/>
  <c r="G3" i="2"/>
  <c r="H3" i="2"/>
  <c r="H3" i="6"/>
  <c r="G8" i="6"/>
  <c r="G13" i="6"/>
  <c r="H13" i="6"/>
  <c r="H5" i="6"/>
  <c r="H8" i="6"/>
  <c r="G11" i="3"/>
  <c r="H11" i="3"/>
  <c r="G91" i="4"/>
  <c r="G3" i="6"/>
  <c r="G5" i="6"/>
  <c r="H81" i="5"/>
  <c r="G27" i="5"/>
  <c r="H83" i="5"/>
  <c r="G83" i="5"/>
  <c r="G81" i="5"/>
  <c r="G82" i="5"/>
  <c r="H82" i="5"/>
  <c r="H91" i="4"/>
  <c r="G92" i="4"/>
  <c r="H4" i="4"/>
  <c r="H3" i="4"/>
  <c r="G11" i="4"/>
  <c r="H11" i="4"/>
  <c r="G4" i="4"/>
  <c r="G3" i="4"/>
  <c r="G14" i="4"/>
  <c r="G2" i="4"/>
  <c r="G13" i="4"/>
  <c r="G16" i="3"/>
  <c r="H16" i="3"/>
  <c r="G18" i="1"/>
  <c r="G12" i="1"/>
  <c r="G11" i="6"/>
  <c r="H11" i="6"/>
  <c r="G9" i="6"/>
  <c r="H9" i="6"/>
  <c r="G6" i="6"/>
  <c r="H6" i="6"/>
  <c r="G12" i="4"/>
  <c r="H12" i="4"/>
  <c r="G80" i="5"/>
  <c r="H80" i="5"/>
  <c r="G5" i="4"/>
  <c r="H5" i="4"/>
  <c r="H14" i="4"/>
  <c r="G9" i="4"/>
  <c r="H9" i="4"/>
  <c r="G6" i="4"/>
  <c r="H6" i="4"/>
  <c r="H13" i="4"/>
  <c r="P8" i="4"/>
  <c r="Q8" i="4"/>
  <c r="O8" i="4" s="1"/>
  <c r="R8" i="4"/>
  <c r="P50" i="4"/>
  <c r="Q50" i="4"/>
  <c r="O50" i="4" s="1"/>
  <c r="R50" i="4"/>
  <c r="H50" i="4" l="1"/>
  <c r="G8" i="4"/>
  <c r="H8" i="4"/>
  <c r="G50" i="4"/>
  <c r="P14" i="6"/>
  <c r="P15" i="6"/>
  <c r="P4" i="6"/>
  <c r="P16" i="6"/>
  <c r="P17" i="6"/>
  <c r="P18" i="6"/>
  <c r="P2" i="6"/>
  <c r="P19" i="6"/>
  <c r="P20" i="6"/>
  <c r="P7" i="6"/>
  <c r="P21" i="6"/>
  <c r="P22" i="6"/>
  <c r="P23" i="6"/>
  <c r="P10" i="6"/>
  <c r="P24" i="6"/>
  <c r="P25" i="6"/>
  <c r="P12" i="6"/>
  <c r="P26" i="6"/>
  <c r="P27" i="6"/>
  <c r="P28" i="6"/>
  <c r="P29" i="6"/>
  <c r="P30" i="6"/>
  <c r="P31" i="6"/>
  <c r="P32" i="6"/>
  <c r="P33" i="6"/>
  <c r="P34" i="6"/>
  <c r="P35" i="6"/>
  <c r="P36" i="6"/>
  <c r="P37" i="6"/>
  <c r="Q14" i="6"/>
  <c r="O14" i="6" s="1"/>
  <c r="Q15" i="6"/>
  <c r="O15" i="6" s="1"/>
  <c r="Q4" i="6"/>
  <c r="O4" i="6" s="1"/>
  <c r="Q16" i="6"/>
  <c r="O16" i="6" s="1"/>
  <c r="Q17" i="6"/>
  <c r="O17" i="6" s="1"/>
  <c r="Q18" i="6"/>
  <c r="O18" i="6" s="1"/>
  <c r="Q2" i="6"/>
  <c r="O2" i="6" s="1"/>
  <c r="Q19" i="6"/>
  <c r="O19" i="6" s="1"/>
  <c r="Q20" i="6"/>
  <c r="O20" i="6" s="1"/>
  <c r="Q7" i="6"/>
  <c r="O7" i="6" s="1"/>
  <c r="Q21" i="6"/>
  <c r="O21" i="6" s="1"/>
  <c r="Q22" i="6"/>
  <c r="O22" i="6" s="1"/>
  <c r="Q23" i="6"/>
  <c r="O23" i="6" s="1"/>
  <c r="Q10" i="6"/>
  <c r="O10" i="6" s="1"/>
  <c r="Q24" i="6"/>
  <c r="O24" i="6" s="1"/>
  <c r="Q25" i="6"/>
  <c r="O25" i="6" s="1"/>
  <c r="Q12" i="6"/>
  <c r="O12" i="6" s="1"/>
  <c r="Q26" i="6"/>
  <c r="O26" i="6" s="1"/>
  <c r="Q27" i="6"/>
  <c r="O27" i="6" s="1"/>
  <c r="Q28" i="6"/>
  <c r="O28" i="6" s="1"/>
  <c r="Q29" i="6"/>
  <c r="O29" i="6" s="1"/>
  <c r="Q30" i="6"/>
  <c r="O30" i="6" s="1"/>
  <c r="Q31" i="6"/>
  <c r="O31" i="6" s="1"/>
  <c r="Q32" i="6"/>
  <c r="O32" i="6" s="1"/>
  <c r="Q33" i="6"/>
  <c r="O33" i="6" s="1"/>
  <c r="Q34" i="6"/>
  <c r="O34" i="6" s="1"/>
  <c r="Q35" i="6"/>
  <c r="O35" i="6" s="1"/>
  <c r="Q36" i="6"/>
  <c r="O36" i="6" s="1"/>
  <c r="Q37" i="6"/>
  <c r="O37" i="6" s="1"/>
  <c r="R14" i="6"/>
  <c r="R15" i="6"/>
  <c r="R4" i="6"/>
  <c r="R16" i="6"/>
  <c r="R17" i="6"/>
  <c r="R18" i="6"/>
  <c r="R2" i="6"/>
  <c r="R19" i="6"/>
  <c r="R20" i="6"/>
  <c r="R7" i="6"/>
  <c r="R21" i="6"/>
  <c r="R22" i="6"/>
  <c r="R23" i="6"/>
  <c r="R10" i="6"/>
  <c r="R24" i="6"/>
  <c r="R25" i="6"/>
  <c r="R12" i="6"/>
  <c r="R26" i="6"/>
  <c r="R27" i="6"/>
  <c r="R28" i="6"/>
  <c r="R29" i="6"/>
  <c r="R30" i="6"/>
  <c r="R31" i="6"/>
  <c r="R32" i="6"/>
  <c r="R33" i="6"/>
  <c r="R34" i="6"/>
  <c r="R35" i="6"/>
  <c r="R36" i="6"/>
  <c r="R37" i="6"/>
  <c r="N2" i="1"/>
  <c r="N3" i="1"/>
  <c r="N4" i="1"/>
  <c r="N5" i="1"/>
  <c r="N6" i="1"/>
  <c r="N21" i="1"/>
  <c r="N7" i="1"/>
  <c r="N22" i="1"/>
  <c r="N23" i="1"/>
  <c r="N9" i="1"/>
  <c r="N24" i="1"/>
  <c r="N11" i="1"/>
  <c r="N10" i="1"/>
  <c r="N25" i="1"/>
  <c r="N26" i="1"/>
  <c r="N27" i="1"/>
  <c r="N28" i="1"/>
  <c r="N29" i="1"/>
  <c r="N30" i="1"/>
  <c r="N31" i="1"/>
  <c r="N32" i="1"/>
  <c r="N33" i="1"/>
  <c r="N34" i="1"/>
  <c r="N35" i="1"/>
  <c r="N36" i="1"/>
  <c r="N13" i="1"/>
  <c r="N37" i="1"/>
  <c r="N8" i="1"/>
  <c r="N38" i="1"/>
  <c r="N15" i="1"/>
  <c r="N39" i="1"/>
  <c r="N1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16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17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O2" i="1"/>
  <c r="M2" i="1" s="1"/>
  <c r="O3" i="1"/>
  <c r="M3" i="1" s="1"/>
  <c r="O4" i="1"/>
  <c r="M4" i="1" s="1"/>
  <c r="O5" i="1"/>
  <c r="M5" i="1" s="1"/>
  <c r="O6" i="1"/>
  <c r="M6" i="1" s="1"/>
  <c r="O21" i="1"/>
  <c r="M21" i="1" s="1"/>
  <c r="O7" i="1"/>
  <c r="M7" i="1" s="1"/>
  <c r="O22" i="1"/>
  <c r="M22" i="1" s="1"/>
  <c r="O23" i="1"/>
  <c r="M23" i="1" s="1"/>
  <c r="O9" i="1"/>
  <c r="M9" i="1" s="1"/>
  <c r="O24" i="1"/>
  <c r="M24" i="1" s="1"/>
  <c r="O11" i="1"/>
  <c r="M11" i="1" s="1"/>
  <c r="O10" i="1"/>
  <c r="M10" i="1" s="1"/>
  <c r="O25" i="1"/>
  <c r="M25" i="1" s="1"/>
  <c r="O26" i="1"/>
  <c r="M26" i="1" s="1"/>
  <c r="O27" i="1"/>
  <c r="M27" i="1" s="1"/>
  <c r="O28" i="1"/>
  <c r="M28" i="1" s="1"/>
  <c r="O29" i="1"/>
  <c r="M29" i="1" s="1"/>
  <c r="O30" i="1"/>
  <c r="M30" i="1" s="1"/>
  <c r="O31" i="1"/>
  <c r="M31" i="1" s="1"/>
  <c r="O32" i="1"/>
  <c r="M32" i="1" s="1"/>
  <c r="O33" i="1"/>
  <c r="M33" i="1" s="1"/>
  <c r="O34" i="1"/>
  <c r="M34" i="1" s="1"/>
  <c r="O35" i="1"/>
  <c r="M35" i="1" s="1"/>
  <c r="O36" i="1"/>
  <c r="M36" i="1" s="1"/>
  <c r="O13" i="1"/>
  <c r="M13" i="1" s="1"/>
  <c r="O37" i="1"/>
  <c r="M37" i="1" s="1"/>
  <c r="O8" i="1"/>
  <c r="M8" i="1" s="1"/>
  <c r="O38" i="1"/>
  <c r="M38" i="1" s="1"/>
  <c r="O15" i="1"/>
  <c r="M15" i="1" s="1"/>
  <c r="O39" i="1"/>
  <c r="M39" i="1" s="1"/>
  <c r="O19" i="1"/>
  <c r="M19" i="1" s="1"/>
  <c r="O40" i="1"/>
  <c r="M40" i="1" s="1"/>
  <c r="O41" i="1"/>
  <c r="M41" i="1" s="1"/>
  <c r="O42" i="1"/>
  <c r="M42" i="1" s="1"/>
  <c r="O43" i="1"/>
  <c r="M43" i="1" s="1"/>
  <c r="O44" i="1"/>
  <c r="M44" i="1" s="1"/>
  <c r="O45" i="1"/>
  <c r="M45" i="1" s="1"/>
  <c r="O46" i="1"/>
  <c r="M46" i="1" s="1"/>
  <c r="O47" i="1"/>
  <c r="M47" i="1" s="1"/>
  <c r="O48" i="1"/>
  <c r="M48" i="1" s="1"/>
  <c r="O49" i="1"/>
  <c r="M49" i="1" s="1"/>
  <c r="O50" i="1"/>
  <c r="M50" i="1" s="1"/>
  <c r="O51" i="1"/>
  <c r="M51" i="1" s="1"/>
  <c r="O52" i="1"/>
  <c r="M52" i="1" s="1"/>
  <c r="O53" i="1"/>
  <c r="M53" i="1" s="1"/>
  <c r="O54" i="1"/>
  <c r="M54" i="1" s="1"/>
  <c r="O55" i="1"/>
  <c r="M55" i="1" s="1"/>
  <c r="O56" i="1"/>
  <c r="M56" i="1" s="1"/>
  <c r="O57" i="1"/>
  <c r="M57" i="1" s="1"/>
  <c r="O58" i="1"/>
  <c r="M58" i="1" s="1"/>
  <c r="O16" i="1"/>
  <c r="M16" i="1" s="1"/>
  <c r="O59" i="1"/>
  <c r="M59" i="1" s="1"/>
  <c r="O60" i="1"/>
  <c r="M60" i="1" s="1"/>
  <c r="O61" i="1"/>
  <c r="M61" i="1" s="1"/>
  <c r="O62" i="1"/>
  <c r="M62" i="1" s="1"/>
  <c r="O63" i="1"/>
  <c r="M63" i="1" s="1"/>
  <c r="O64" i="1"/>
  <c r="M64" i="1" s="1"/>
  <c r="O65" i="1"/>
  <c r="M65" i="1" s="1"/>
  <c r="O66" i="1"/>
  <c r="M66" i="1" s="1"/>
  <c r="O67" i="1"/>
  <c r="M67" i="1" s="1"/>
  <c r="O68" i="1"/>
  <c r="M68" i="1" s="1"/>
  <c r="O69" i="1"/>
  <c r="M69" i="1" s="1"/>
  <c r="O70" i="1"/>
  <c r="M70" i="1" s="1"/>
  <c r="O71" i="1"/>
  <c r="M71" i="1" s="1"/>
  <c r="O72" i="1"/>
  <c r="M72" i="1" s="1"/>
  <c r="O73" i="1"/>
  <c r="M73" i="1" s="1"/>
  <c r="O74" i="1"/>
  <c r="M74" i="1" s="1"/>
  <c r="O75" i="1"/>
  <c r="M75" i="1" s="1"/>
  <c r="O17" i="1"/>
  <c r="M17" i="1" s="1"/>
  <c r="O76" i="1"/>
  <c r="M76" i="1" s="1"/>
  <c r="O77" i="1"/>
  <c r="M77" i="1" s="1"/>
  <c r="O78" i="1"/>
  <c r="M78" i="1" s="1"/>
  <c r="O79" i="1"/>
  <c r="M79" i="1" s="1"/>
  <c r="O80" i="1"/>
  <c r="M80" i="1" s="1"/>
  <c r="O81" i="1"/>
  <c r="M81" i="1" s="1"/>
  <c r="O82" i="1"/>
  <c r="M82" i="1" s="1"/>
  <c r="O83" i="1"/>
  <c r="M83" i="1" s="1"/>
  <c r="O84" i="1"/>
  <c r="M84" i="1" s="1"/>
  <c r="O85" i="1"/>
  <c r="M85" i="1" s="1"/>
  <c r="O86" i="1"/>
  <c r="M86" i="1" s="1"/>
  <c r="O87" i="1"/>
  <c r="M87" i="1" s="1"/>
  <c r="O88" i="1"/>
  <c r="M88" i="1" s="1"/>
  <c r="O89" i="1"/>
  <c r="M89" i="1" s="1"/>
  <c r="O90" i="1"/>
  <c r="M90" i="1" s="1"/>
  <c r="O91" i="1"/>
  <c r="M91" i="1" s="1"/>
  <c r="O92" i="1"/>
  <c r="M92" i="1" s="1"/>
  <c r="O93" i="1"/>
  <c r="M93" i="1" s="1"/>
  <c r="O94" i="1"/>
  <c r="M94" i="1" s="1"/>
  <c r="O95" i="1"/>
  <c r="M95" i="1" s="1"/>
  <c r="O96" i="1"/>
  <c r="M96" i="1" s="1"/>
  <c r="O97" i="1"/>
  <c r="M97" i="1" s="1"/>
  <c r="O98" i="1"/>
  <c r="M98" i="1" s="1"/>
  <c r="O99" i="1"/>
  <c r="M99" i="1" s="1"/>
  <c r="O100" i="1"/>
  <c r="M100" i="1" s="1"/>
  <c r="O101" i="1"/>
  <c r="M101" i="1" s="1"/>
  <c r="P2" i="1"/>
  <c r="P3" i="1"/>
  <c r="P4" i="1"/>
  <c r="P5" i="1"/>
  <c r="P6" i="1"/>
  <c r="P21" i="1"/>
  <c r="P7" i="1"/>
  <c r="P22" i="1"/>
  <c r="P23" i="1"/>
  <c r="P9" i="1"/>
  <c r="P24" i="1"/>
  <c r="P11" i="1"/>
  <c r="P10" i="1"/>
  <c r="P25" i="1"/>
  <c r="P26" i="1"/>
  <c r="P27" i="1"/>
  <c r="P28" i="1"/>
  <c r="P29" i="1"/>
  <c r="P30" i="1"/>
  <c r="P31" i="1"/>
  <c r="P32" i="1"/>
  <c r="P33" i="1"/>
  <c r="P34" i="1"/>
  <c r="P35" i="1"/>
  <c r="P36" i="1"/>
  <c r="P13" i="1"/>
  <c r="P37" i="1"/>
  <c r="P8" i="1"/>
  <c r="P38" i="1"/>
  <c r="P15" i="1"/>
  <c r="P39" i="1"/>
  <c r="P1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16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17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4" i="2"/>
  <c r="P15" i="2"/>
  <c r="P13" i="2"/>
  <c r="P16" i="2"/>
  <c r="P12" i="2"/>
  <c r="P4" i="2"/>
  <c r="P17" i="2"/>
  <c r="P18" i="2"/>
  <c r="P8" i="2"/>
  <c r="P5" i="2"/>
  <c r="P19" i="2"/>
  <c r="P9" i="2"/>
  <c r="P6" i="2"/>
  <c r="P20" i="2"/>
  <c r="P21" i="2"/>
  <c r="P22" i="2"/>
  <c r="P23" i="2"/>
  <c r="P2" i="2"/>
  <c r="P11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10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7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Q14" i="2"/>
  <c r="O14" i="2" s="1"/>
  <c r="Q15" i="2"/>
  <c r="O15" i="2" s="1"/>
  <c r="Q13" i="2"/>
  <c r="O13" i="2" s="1"/>
  <c r="Q16" i="2"/>
  <c r="O16" i="2" s="1"/>
  <c r="Q12" i="2"/>
  <c r="O12" i="2" s="1"/>
  <c r="Q4" i="2"/>
  <c r="O4" i="2" s="1"/>
  <c r="Q17" i="2"/>
  <c r="O17" i="2" s="1"/>
  <c r="Q18" i="2"/>
  <c r="O18" i="2" s="1"/>
  <c r="Q8" i="2"/>
  <c r="O8" i="2" s="1"/>
  <c r="Q5" i="2"/>
  <c r="O5" i="2" s="1"/>
  <c r="Q19" i="2"/>
  <c r="O19" i="2" s="1"/>
  <c r="Q9" i="2"/>
  <c r="O9" i="2" s="1"/>
  <c r="Q6" i="2"/>
  <c r="O6" i="2" s="1"/>
  <c r="Q20" i="2"/>
  <c r="O20" i="2" s="1"/>
  <c r="Q21" i="2"/>
  <c r="O21" i="2" s="1"/>
  <c r="Q22" i="2"/>
  <c r="O22" i="2" s="1"/>
  <c r="Q23" i="2"/>
  <c r="O23" i="2" s="1"/>
  <c r="Q2" i="2"/>
  <c r="O2" i="2" s="1"/>
  <c r="Q11" i="2"/>
  <c r="O11" i="2" s="1"/>
  <c r="Q24" i="2"/>
  <c r="O24" i="2" s="1"/>
  <c r="Q25" i="2"/>
  <c r="O25" i="2" s="1"/>
  <c r="Q26" i="2"/>
  <c r="O26" i="2" s="1"/>
  <c r="Q27" i="2"/>
  <c r="O27" i="2" s="1"/>
  <c r="Q28" i="2"/>
  <c r="O28" i="2" s="1"/>
  <c r="Q29" i="2"/>
  <c r="O29" i="2" s="1"/>
  <c r="Q30" i="2"/>
  <c r="O30" i="2" s="1"/>
  <c r="Q31" i="2"/>
  <c r="O31" i="2" s="1"/>
  <c r="Q32" i="2"/>
  <c r="O32" i="2" s="1"/>
  <c r="Q33" i="2"/>
  <c r="O33" i="2" s="1"/>
  <c r="Q34" i="2"/>
  <c r="O34" i="2" s="1"/>
  <c r="Q35" i="2"/>
  <c r="O35" i="2" s="1"/>
  <c r="Q36" i="2"/>
  <c r="O36" i="2" s="1"/>
  <c r="Q37" i="2"/>
  <c r="O37" i="2" s="1"/>
  <c r="Q38" i="2"/>
  <c r="O38" i="2" s="1"/>
  <c r="Q39" i="2"/>
  <c r="O39" i="2" s="1"/>
  <c r="Q40" i="2"/>
  <c r="O40" i="2" s="1"/>
  <c r="Q41" i="2"/>
  <c r="O41" i="2" s="1"/>
  <c r="Q42" i="2"/>
  <c r="O42" i="2" s="1"/>
  <c r="Q43" i="2"/>
  <c r="O43" i="2" s="1"/>
  <c r="Q44" i="2"/>
  <c r="O44" i="2" s="1"/>
  <c r="Q45" i="2"/>
  <c r="O45" i="2" s="1"/>
  <c r="Q10" i="2"/>
  <c r="O10" i="2" s="1"/>
  <c r="Q46" i="2"/>
  <c r="O46" i="2" s="1"/>
  <c r="Q47" i="2"/>
  <c r="O47" i="2" s="1"/>
  <c r="Q48" i="2"/>
  <c r="O48" i="2" s="1"/>
  <c r="Q49" i="2"/>
  <c r="O49" i="2" s="1"/>
  <c r="Q50" i="2"/>
  <c r="O50" i="2" s="1"/>
  <c r="Q51" i="2"/>
  <c r="O51" i="2" s="1"/>
  <c r="Q52" i="2"/>
  <c r="O52" i="2" s="1"/>
  <c r="Q53" i="2"/>
  <c r="O53" i="2" s="1"/>
  <c r="Q54" i="2"/>
  <c r="O54" i="2" s="1"/>
  <c r="Q55" i="2"/>
  <c r="O55" i="2" s="1"/>
  <c r="Q56" i="2"/>
  <c r="O56" i="2" s="1"/>
  <c r="Q57" i="2"/>
  <c r="O57" i="2" s="1"/>
  <c r="Q58" i="2"/>
  <c r="O58" i="2" s="1"/>
  <c r="Q59" i="2"/>
  <c r="O59" i="2" s="1"/>
  <c r="Q60" i="2"/>
  <c r="O60" i="2" s="1"/>
  <c r="Q61" i="2"/>
  <c r="O61" i="2" s="1"/>
  <c r="Q62" i="2"/>
  <c r="O62" i="2" s="1"/>
  <c r="Q7" i="2"/>
  <c r="O7" i="2" s="1"/>
  <c r="Q63" i="2"/>
  <c r="O63" i="2" s="1"/>
  <c r="Q64" i="2"/>
  <c r="O64" i="2" s="1"/>
  <c r="Q65" i="2"/>
  <c r="O65" i="2" s="1"/>
  <c r="Q66" i="2"/>
  <c r="O66" i="2" s="1"/>
  <c r="Q67" i="2"/>
  <c r="O67" i="2" s="1"/>
  <c r="Q68" i="2"/>
  <c r="O68" i="2" s="1"/>
  <c r="Q69" i="2"/>
  <c r="O69" i="2" s="1"/>
  <c r="Q70" i="2"/>
  <c r="O70" i="2" s="1"/>
  <c r="Q71" i="2"/>
  <c r="O71" i="2" s="1"/>
  <c r="Q72" i="2"/>
  <c r="O72" i="2" s="1"/>
  <c r="Q73" i="2"/>
  <c r="O73" i="2" s="1"/>
  <c r="Q74" i="2"/>
  <c r="O74" i="2" s="1"/>
  <c r="Q75" i="2"/>
  <c r="O75" i="2" s="1"/>
  <c r="Q76" i="2"/>
  <c r="O76" i="2" s="1"/>
  <c r="Q77" i="2"/>
  <c r="O77" i="2" s="1"/>
  <c r="Q78" i="2"/>
  <c r="O78" i="2" s="1"/>
  <c r="Q79" i="2"/>
  <c r="O79" i="2" s="1"/>
  <c r="Q80" i="2"/>
  <c r="O80" i="2" s="1"/>
  <c r="Q81" i="2"/>
  <c r="O81" i="2" s="1"/>
  <c r="Q82" i="2"/>
  <c r="O82" i="2" s="1"/>
  <c r="Q83" i="2"/>
  <c r="O83" i="2" s="1"/>
  <c r="Q84" i="2"/>
  <c r="O84" i="2" s="1"/>
  <c r="Q85" i="2"/>
  <c r="O85" i="2" s="1"/>
  <c r="Q86" i="2"/>
  <c r="O86" i="2" s="1"/>
  <c r="Q87" i="2"/>
  <c r="O87" i="2" s="1"/>
  <c r="Q88" i="2"/>
  <c r="O88" i="2" s="1"/>
  <c r="Q89" i="2"/>
  <c r="O89" i="2" s="1"/>
  <c r="Q90" i="2"/>
  <c r="O90" i="2" s="1"/>
  <c r="Q91" i="2"/>
  <c r="O91" i="2" s="1"/>
  <c r="Q92" i="2"/>
  <c r="O92" i="2" s="1"/>
  <c r="Q93" i="2"/>
  <c r="O93" i="2" s="1"/>
  <c r="Q94" i="2"/>
  <c r="O94" i="2" s="1"/>
  <c r="Q95" i="2"/>
  <c r="O95" i="2" s="1"/>
  <c r="Q96" i="2"/>
  <c r="O96" i="2" s="1"/>
  <c r="Q97" i="2"/>
  <c r="O97" i="2" s="1"/>
  <c r="Q98" i="2"/>
  <c r="O98" i="2" s="1"/>
  <c r="Q99" i="2"/>
  <c r="O99" i="2" s="1"/>
  <c r="Q100" i="2"/>
  <c r="O100" i="2" s="1"/>
  <c r="R14" i="2"/>
  <c r="R15" i="2"/>
  <c r="R13" i="2"/>
  <c r="R16" i="2"/>
  <c r="R12" i="2"/>
  <c r="R4" i="2"/>
  <c r="R17" i="2"/>
  <c r="R18" i="2"/>
  <c r="R8" i="2"/>
  <c r="R5" i="2"/>
  <c r="R19" i="2"/>
  <c r="R9" i="2"/>
  <c r="R6" i="2"/>
  <c r="R20" i="2"/>
  <c r="R21" i="2"/>
  <c r="R22" i="2"/>
  <c r="R23" i="2"/>
  <c r="R2" i="2"/>
  <c r="R11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10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7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P18" i="3"/>
  <c r="P8" i="3"/>
  <c r="P19" i="3"/>
  <c r="P20" i="3"/>
  <c r="P21" i="3"/>
  <c r="P22" i="3"/>
  <c r="P10" i="3"/>
  <c r="P6" i="3"/>
  <c r="P7" i="3"/>
  <c r="P23" i="3"/>
  <c r="P24" i="3"/>
  <c r="P5" i="3"/>
  <c r="P25" i="3"/>
  <c r="P2" i="3"/>
  <c r="P14" i="3"/>
  <c r="P26" i="3"/>
  <c r="P27" i="3"/>
  <c r="P28" i="3"/>
  <c r="P29" i="3"/>
  <c r="P30" i="3"/>
  <c r="P31" i="3"/>
  <c r="P3" i="3"/>
  <c r="P4" i="3"/>
  <c r="P32" i="3"/>
  <c r="P33" i="3"/>
  <c r="P34" i="3"/>
  <c r="P35" i="3"/>
  <c r="P13" i="3"/>
  <c r="P9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15" i="3"/>
  <c r="P74" i="3"/>
  <c r="P75" i="3"/>
  <c r="P76" i="3"/>
  <c r="P77" i="3"/>
  <c r="P12" i="3"/>
  <c r="P78" i="3"/>
  <c r="P79" i="3"/>
  <c r="P80" i="3"/>
  <c r="P81" i="3"/>
  <c r="P82" i="3"/>
  <c r="P83" i="3"/>
  <c r="P84" i="3"/>
  <c r="P85" i="3"/>
  <c r="P17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Q18" i="3"/>
  <c r="O18" i="3" s="1"/>
  <c r="Q8" i="3"/>
  <c r="O8" i="3" s="1"/>
  <c r="Q19" i="3"/>
  <c r="O19" i="3" s="1"/>
  <c r="Q20" i="3"/>
  <c r="O20" i="3" s="1"/>
  <c r="Q21" i="3"/>
  <c r="O21" i="3" s="1"/>
  <c r="Q22" i="3"/>
  <c r="O22" i="3" s="1"/>
  <c r="Q10" i="3"/>
  <c r="O10" i="3" s="1"/>
  <c r="Q6" i="3"/>
  <c r="O6" i="3" s="1"/>
  <c r="Q7" i="3"/>
  <c r="O7" i="3" s="1"/>
  <c r="Q23" i="3"/>
  <c r="O23" i="3" s="1"/>
  <c r="Q24" i="3"/>
  <c r="O24" i="3" s="1"/>
  <c r="Q5" i="3"/>
  <c r="O5" i="3" s="1"/>
  <c r="Q25" i="3"/>
  <c r="O25" i="3" s="1"/>
  <c r="Q2" i="3"/>
  <c r="O2" i="3" s="1"/>
  <c r="Q14" i="3"/>
  <c r="O14" i="3" s="1"/>
  <c r="Q26" i="3"/>
  <c r="O26" i="3" s="1"/>
  <c r="Q27" i="3"/>
  <c r="O27" i="3" s="1"/>
  <c r="Q28" i="3"/>
  <c r="O28" i="3" s="1"/>
  <c r="Q29" i="3"/>
  <c r="O29" i="3" s="1"/>
  <c r="Q30" i="3"/>
  <c r="O30" i="3" s="1"/>
  <c r="Q31" i="3"/>
  <c r="O31" i="3" s="1"/>
  <c r="Q3" i="3"/>
  <c r="O3" i="3" s="1"/>
  <c r="Q4" i="3"/>
  <c r="O4" i="3" s="1"/>
  <c r="Q32" i="3"/>
  <c r="O32" i="3" s="1"/>
  <c r="Q33" i="3"/>
  <c r="O33" i="3" s="1"/>
  <c r="Q34" i="3"/>
  <c r="O34" i="3" s="1"/>
  <c r="Q35" i="3"/>
  <c r="O35" i="3" s="1"/>
  <c r="Q13" i="3"/>
  <c r="O13" i="3" s="1"/>
  <c r="Q9" i="3"/>
  <c r="O9" i="3" s="1"/>
  <c r="Q36" i="3"/>
  <c r="O36" i="3" s="1"/>
  <c r="Q37" i="3"/>
  <c r="O37" i="3" s="1"/>
  <c r="Q38" i="3"/>
  <c r="O38" i="3" s="1"/>
  <c r="Q39" i="3"/>
  <c r="O39" i="3" s="1"/>
  <c r="Q40" i="3"/>
  <c r="O40" i="3" s="1"/>
  <c r="Q41" i="3"/>
  <c r="O41" i="3" s="1"/>
  <c r="Q42" i="3"/>
  <c r="O42" i="3" s="1"/>
  <c r="Q43" i="3"/>
  <c r="O43" i="3" s="1"/>
  <c r="Q44" i="3"/>
  <c r="O44" i="3" s="1"/>
  <c r="Q45" i="3"/>
  <c r="O45" i="3" s="1"/>
  <c r="Q46" i="3"/>
  <c r="O46" i="3" s="1"/>
  <c r="Q47" i="3"/>
  <c r="O47" i="3" s="1"/>
  <c r="Q48" i="3"/>
  <c r="O48" i="3" s="1"/>
  <c r="Q49" i="3"/>
  <c r="O49" i="3" s="1"/>
  <c r="Q50" i="3"/>
  <c r="O50" i="3" s="1"/>
  <c r="Q51" i="3"/>
  <c r="O51" i="3" s="1"/>
  <c r="Q52" i="3"/>
  <c r="O52" i="3" s="1"/>
  <c r="Q53" i="3"/>
  <c r="O53" i="3" s="1"/>
  <c r="Q54" i="3"/>
  <c r="O54" i="3" s="1"/>
  <c r="Q55" i="3"/>
  <c r="O55" i="3" s="1"/>
  <c r="Q56" i="3"/>
  <c r="O56" i="3" s="1"/>
  <c r="Q57" i="3"/>
  <c r="O57" i="3" s="1"/>
  <c r="Q58" i="3"/>
  <c r="O58" i="3" s="1"/>
  <c r="Q59" i="3"/>
  <c r="O59" i="3" s="1"/>
  <c r="Q60" i="3"/>
  <c r="O60" i="3" s="1"/>
  <c r="Q61" i="3"/>
  <c r="O61" i="3" s="1"/>
  <c r="Q62" i="3"/>
  <c r="O62" i="3" s="1"/>
  <c r="Q63" i="3"/>
  <c r="O63" i="3" s="1"/>
  <c r="Q64" i="3"/>
  <c r="O64" i="3" s="1"/>
  <c r="Q65" i="3"/>
  <c r="O65" i="3" s="1"/>
  <c r="Q66" i="3"/>
  <c r="O66" i="3" s="1"/>
  <c r="Q67" i="3"/>
  <c r="O67" i="3" s="1"/>
  <c r="Q68" i="3"/>
  <c r="O68" i="3" s="1"/>
  <c r="Q69" i="3"/>
  <c r="O69" i="3" s="1"/>
  <c r="Q70" i="3"/>
  <c r="O70" i="3" s="1"/>
  <c r="Q71" i="3"/>
  <c r="O71" i="3" s="1"/>
  <c r="Q72" i="3"/>
  <c r="O72" i="3" s="1"/>
  <c r="Q73" i="3"/>
  <c r="O73" i="3" s="1"/>
  <c r="Q15" i="3"/>
  <c r="O15" i="3" s="1"/>
  <c r="Q74" i="3"/>
  <c r="O74" i="3" s="1"/>
  <c r="Q75" i="3"/>
  <c r="O75" i="3" s="1"/>
  <c r="Q76" i="3"/>
  <c r="O76" i="3" s="1"/>
  <c r="Q77" i="3"/>
  <c r="O77" i="3" s="1"/>
  <c r="Q12" i="3"/>
  <c r="O12" i="3" s="1"/>
  <c r="Q78" i="3"/>
  <c r="O78" i="3" s="1"/>
  <c r="Q79" i="3"/>
  <c r="O79" i="3" s="1"/>
  <c r="Q80" i="3"/>
  <c r="O80" i="3" s="1"/>
  <c r="Q81" i="3"/>
  <c r="O81" i="3" s="1"/>
  <c r="Q82" i="3"/>
  <c r="O82" i="3" s="1"/>
  <c r="Q83" i="3"/>
  <c r="O83" i="3" s="1"/>
  <c r="Q84" i="3"/>
  <c r="O84" i="3" s="1"/>
  <c r="Q85" i="3"/>
  <c r="O85" i="3" s="1"/>
  <c r="Q17" i="3"/>
  <c r="O17" i="3" s="1"/>
  <c r="Q86" i="3"/>
  <c r="O86" i="3" s="1"/>
  <c r="Q87" i="3"/>
  <c r="O87" i="3" s="1"/>
  <c r="Q88" i="3"/>
  <c r="O88" i="3" s="1"/>
  <c r="Q89" i="3"/>
  <c r="O89" i="3" s="1"/>
  <c r="Q90" i="3"/>
  <c r="O90" i="3" s="1"/>
  <c r="Q91" i="3"/>
  <c r="O91" i="3" s="1"/>
  <c r="Q92" i="3"/>
  <c r="O92" i="3" s="1"/>
  <c r="Q93" i="3"/>
  <c r="O93" i="3" s="1"/>
  <c r="Q94" i="3"/>
  <c r="O94" i="3" s="1"/>
  <c r="Q95" i="3"/>
  <c r="O95" i="3" s="1"/>
  <c r="Q96" i="3"/>
  <c r="O96" i="3" s="1"/>
  <c r="Q97" i="3"/>
  <c r="O97" i="3" s="1"/>
  <c r="Q98" i="3"/>
  <c r="O98" i="3" s="1"/>
  <c r="Q99" i="3"/>
  <c r="O99" i="3" s="1"/>
  <c r="Q100" i="3"/>
  <c r="O100" i="3" s="1"/>
  <c r="Q101" i="3"/>
  <c r="O101" i="3" s="1"/>
  <c r="Q102" i="3"/>
  <c r="O102" i="3" s="1"/>
  <c r="Q103" i="3"/>
  <c r="O103" i="3" s="1"/>
  <c r="Q104" i="3"/>
  <c r="O104" i="3" s="1"/>
  <c r="Q105" i="3"/>
  <c r="O105" i="3" s="1"/>
  <c r="Q106" i="3"/>
  <c r="O106" i="3" s="1"/>
  <c r="Q107" i="3"/>
  <c r="O107" i="3" s="1"/>
  <c r="Q108" i="3"/>
  <c r="O108" i="3" s="1"/>
  <c r="Q109" i="3"/>
  <c r="O109" i="3" s="1"/>
  <c r="Q110" i="3"/>
  <c r="O110" i="3" s="1"/>
  <c r="Q111" i="3"/>
  <c r="O111" i="3" s="1"/>
  <c r="R18" i="3"/>
  <c r="R8" i="3"/>
  <c r="R19" i="3"/>
  <c r="R20" i="3"/>
  <c r="R21" i="3"/>
  <c r="R22" i="3"/>
  <c r="R10" i="3"/>
  <c r="R6" i="3"/>
  <c r="R7" i="3"/>
  <c r="R23" i="3"/>
  <c r="R24" i="3"/>
  <c r="R5" i="3"/>
  <c r="R25" i="3"/>
  <c r="R2" i="3"/>
  <c r="R14" i="3"/>
  <c r="R26" i="3"/>
  <c r="R27" i="3"/>
  <c r="R28" i="3"/>
  <c r="R29" i="3"/>
  <c r="R30" i="3"/>
  <c r="R31" i="3"/>
  <c r="R3" i="3"/>
  <c r="R4" i="3"/>
  <c r="R32" i="3"/>
  <c r="R33" i="3"/>
  <c r="R34" i="3"/>
  <c r="R35" i="3"/>
  <c r="R13" i="3"/>
  <c r="R9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15" i="3"/>
  <c r="R74" i="3"/>
  <c r="R75" i="3"/>
  <c r="R76" i="3"/>
  <c r="R77" i="3"/>
  <c r="R12" i="3"/>
  <c r="R78" i="3"/>
  <c r="R79" i="3"/>
  <c r="R80" i="3"/>
  <c r="R81" i="3"/>
  <c r="R82" i="3"/>
  <c r="R83" i="3"/>
  <c r="R84" i="3"/>
  <c r="R85" i="3"/>
  <c r="R17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8" i="4"/>
  <c r="R26" i="4"/>
  <c r="R19" i="4"/>
  <c r="R27" i="4"/>
  <c r="R25" i="4"/>
  <c r="R28" i="4"/>
  <c r="R21" i="4"/>
  <c r="R16" i="4"/>
  <c r="R20" i="4"/>
  <c r="R17" i="4"/>
  <c r="R15" i="4"/>
  <c r="R22" i="4"/>
  <c r="R34" i="4"/>
  <c r="R29" i="4"/>
  <c r="R31" i="4"/>
  <c r="R7" i="4"/>
  <c r="R32" i="4"/>
  <c r="R35" i="4"/>
  <c r="R36" i="4"/>
  <c r="R10" i="4"/>
  <c r="R37" i="4"/>
  <c r="R38" i="4"/>
  <c r="R39" i="4"/>
  <c r="R23" i="4"/>
  <c r="R24" i="4"/>
  <c r="R51" i="4"/>
  <c r="R52" i="4"/>
  <c r="R53" i="4"/>
  <c r="R54" i="4"/>
  <c r="R30" i="4"/>
  <c r="R55" i="4"/>
  <c r="R56" i="4"/>
  <c r="R57" i="4"/>
  <c r="R58" i="4"/>
  <c r="R59" i="4"/>
  <c r="R60" i="4"/>
  <c r="R61" i="4"/>
  <c r="R33" i="4"/>
  <c r="R62" i="4"/>
  <c r="R63" i="4"/>
  <c r="R64" i="4"/>
  <c r="R65" i="4"/>
  <c r="R66" i="4"/>
  <c r="R67" i="4"/>
  <c r="R40" i="4"/>
  <c r="R68" i="4"/>
  <c r="R41" i="4"/>
  <c r="R42" i="4"/>
  <c r="R43" i="4"/>
  <c r="R44" i="4"/>
  <c r="R45" i="4"/>
  <c r="R69" i="4"/>
  <c r="R70" i="4"/>
  <c r="R46" i="4"/>
  <c r="R47" i="4"/>
  <c r="R71" i="4"/>
  <c r="R72" i="4"/>
  <c r="R73" i="4"/>
  <c r="R74" i="4"/>
  <c r="R75" i="4"/>
  <c r="R48" i="4"/>
  <c r="R76" i="4"/>
  <c r="R77" i="4"/>
  <c r="R78" i="4"/>
  <c r="R79" i="4"/>
  <c r="R80" i="4"/>
  <c r="R81" i="4"/>
  <c r="R82" i="4"/>
  <c r="R83" i="4"/>
  <c r="R84" i="4"/>
  <c r="R85" i="4"/>
  <c r="R49" i="4"/>
  <c r="R86" i="4"/>
  <c r="R87" i="4"/>
  <c r="R88" i="4"/>
  <c r="R89" i="4"/>
  <c r="R90" i="4"/>
  <c r="Q18" i="4"/>
  <c r="O18" i="4" s="1"/>
  <c r="Q26" i="4"/>
  <c r="O26" i="4" s="1"/>
  <c r="Q19" i="4"/>
  <c r="O19" i="4" s="1"/>
  <c r="Q27" i="4"/>
  <c r="O27" i="4" s="1"/>
  <c r="Q25" i="4"/>
  <c r="O25" i="4" s="1"/>
  <c r="Q28" i="4"/>
  <c r="O28" i="4" s="1"/>
  <c r="Q21" i="4"/>
  <c r="O21" i="4" s="1"/>
  <c r="Q16" i="4"/>
  <c r="O16" i="4" s="1"/>
  <c r="Q20" i="4"/>
  <c r="O20" i="4" s="1"/>
  <c r="Q17" i="4"/>
  <c r="O17" i="4" s="1"/>
  <c r="Q15" i="4"/>
  <c r="O15" i="4" s="1"/>
  <c r="Q22" i="4"/>
  <c r="O22" i="4" s="1"/>
  <c r="Q34" i="4"/>
  <c r="O34" i="4" s="1"/>
  <c r="Q29" i="4"/>
  <c r="O29" i="4" s="1"/>
  <c r="Q31" i="4"/>
  <c r="O31" i="4" s="1"/>
  <c r="Q7" i="4"/>
  <c r="O7" i="4" s="1"/>
  <c r="Q32" i="4"/>
  <c r="O32" i="4" s="1"/>
  <c r="Q35" i="4"/>
  <c r="O35" i="4" s="1"/>
  <c r="Q36" i="4"/>
  <c r="O36" i="4" s="1"/>
  <c r="Q10" i="4"/>
  <c r="O10" i="4" s="1"/>
  <c r="Q37" i="4"/>
  <c r="O37" i="4" s="1"/>
  <c r="Q38" i="4"/>
  <c r="O38" i="4" s="1"/>
  <c r="Q39" i="4"/>
  <c r="O39" i="4" s="1"/>
  <c r="Q23" i="4"/>
  <c r="O23" i="4" s="1"/>
  <c r="Q24" i="4"/>
  <c r="O24" i="4" s="1"/>
  <c r="Q51" i="4"/>
  <c r="O51" i="4" s="1"/>
  <c r="Q52" i="4"/>
  <c r="O52" i="4" s="1"/>
  <c r="Q53" i="4"/>
  <c r="O53" i="4" s="1"/>
  <c r="Q54" i="4"/>
  <c r="O54" i="4" s="1"/>
  <c r="Q30" i="4"/>
  <c r="O30" i="4" s="1"/>
  <c r="Q55" i="4"/>
  <c r="O55" i="4" s="1"/>
  <c r="Q56" i="4"/>
  <c r="O56" i="4" s="1"/>
  <c r="Q57" i="4"/>
  <c r="O57" i="4" s="1"/>
  <c r="Q58" i="4"/>
  <c r="O58" i="4" s="1"/>
  <c r="Q59" i="4"/>
  <c r="O59" i="4" s="1"/>
  <c r="Q60" i="4"/>
  <c r="O60" i="4" s="1"/>
  <c r="Q61" i="4"/>
  <c r="O61" i="4" s="1"/>
  <c r="Q33" i="4"/>
  <c r="O33" i="4" s="1"/>
  <c r="Q62" i="4"/>
  <c r="O62" i="4" s="1"/>
  <c r="Q63" i="4"/>
  <c r="O63" i="4" s="1"/>
  <c r="Q64" i="4"/>
  <c r="O64" i="4" s="1"/>
  <c r="Q65" i="4"/>
  <c r="O65" i="4" s="1"/>
  <c r="Q66" i="4"/>
  <c r="O66" i="4" s="1"/>
  <c r="Q67" i="4"/>
  <c r="O67" i="4" s="1"/>
  <c r="Q40" i="4"/>
  <c r="O40" i="4" s="1"/>
  <c r="Q68" i="4"/>
  <c r="O68" i="4" s="1"/>
  <c r="Q41" i="4"/>
  <c r="O41" i="4" s="1"/>
  <c r="Q42" i="4"/>
  <c r="O42" i="4" s="1"/>
  <c r="Q43" i="4"/>
  <c r="O43" i="4" s="1"/>
  <c r="Q44" i="4"/>
  <c r="O44" i="4" s="1"/>
  <c r="Q45" i="4"/>
  <c r="O45" i="4" s="1"/>
  <c r="Q69" i="4"/>
  <c r="O69" i="4" s="1"/>
  <c r="Q70" i="4"/>
  <c r="O70" i="4" s="1"/>
  <c r="Q46" i="4"/>
  <c r="O46" i="4" s="1"/>
  <c r="Q47" i="4"/>
  <c r="O47" i="4" s="1"/>
  <c r="Q71" i="4"/>
  <c r="O71" i="4" s="1"/>
  <c r="Q72" i="4"/>
  <c r="O72" i="4" s="1"/>
  <c r="Q73" i="4"/>
  <c r="O73" i="4" s="1"/>
  <c r="Q74" i="4"/>
  <c r="O74" i="4" s="1"/>
  <c r="Q75" i="4"/>
  <c r="O75" i="4" s="1"/>
  <c r="Q48" i="4"/>
  <c r="O48" i="4" s="1"/>
  <c r="Q76" i="4"/>
  <c r="O76" i="4" s="1"/>
  <c r="Q77" i="4"/>
  <c r="O77" i="4" s="1"/>
  <c r="Q78" i="4"/>
  <c r="O78" i="4" s="1"/>
  <c r="Q79" i="4"/>
  <c r="O79" i="4" s="1"/>
  <c r="Q80" i="4"/>
  <c r="O80" i="4" s="1"/>
  <c r="Q81" i="4"/>
  <c r="O81" i="4" s="1"/>
  <c r="Q82" i="4"/>
  <c r="O82" i="4" s="1"/>
  <c r="Q83" i="4"/>
  <c r="O83" i="4" s="1"/>
  <c r="Q84" i="4"/>
  <c r="O84" i="4" s="1"/>
  <c r="Q85" i="4"/>
  <c r="O85" i="4" s="1"/>
  <c r="Q49" i="4"/>
  <c r="O49" i="4" s="1"/>
  <c r="Q86" i="4"/>
  <c r="O86" i="4" s="1"/>
  <c r="Q87" i="4"/>
  <c r="O87" i="4" s="1"/>
  <c r="Q88" i="4"/>
  <c r="O88" i="4" s="1"/>
  <c r="Q89" i="4"/>
  <c r="O89" i="4" s="1"/>
  <c r="Q90" i="4"/>
  <c r="O90" i="4" s="1"/>
  <c r="P18" i="4"/>
  <c r="P26" i="4"/>
  <c r="P19" i="4"/>
  <c r="P27" i="4"/>
  <c r="P25" i="4"/>
  <c r="P28" i="4"/>
  <c r="P21" i="4"/>
  <c r="P16" i="4"/>
  <c r="P20" i="4"/>
  <c r="P17" i="4"/>
  <c r="P15" i="4"/>
  <c r="P22" i="4"/>
  <c r="P34" i="4"/>
  <c r="P29" i="4"/>
  <c r="P31" i="4"/>
  <c r="P7" i="4"/>
  <c r="P32" i="4"/>
  <c r="P35" i="4"/>
  <c r="P36" i="4"/>
  <c r="P10" i="4"/>
  <c r="P37" i="4"/>
  <c r="P38" i="4"/>
  <c r="P39" i="4"/>
  <c r="P23" i="4"/>
  <c r="P24" i="4"/>
  <c r="P51" i="4"/>
  <c r="P52" i="4"/>
  <c r="P53" i="4"/>
  <c r="P54" i="4"/>
  <c r="P30" i="4"/>
  <c r="P55" i="4"/>
  <c r="P56" i="4"/>
  <c r="P57" i="4"/>
  <c r="P58" i="4"/>
  <c r="P59" i="4"/>
  <c r="P60" i="4"/>
  <c r="P61" i="4"/>
  <c r="P33" i="4"/>
  <c r="P62" i="4"/>
  <c r="P63" i="4"/>
  <c r="P64" i="4"/>
  <c r="P65" i="4"/>
  <c r="P66" i="4"/>
  <c r="P67" i="4"/>
  <c r="P40" i="4"/>
  <c r="P68" i="4"/>
  <c r="P41" i="4"/>
  <c r="P42" i="4"/>
  <c r="P43" i="4"/>
  <c r="P44" i="4"/>
  <c r="P45" i="4"/>
  <c r="P69" i="4"/>
  <c r="P70" i="4"/>
  <c r="P46" i="4"/>
  <c r="P47" i="4"/>
  <c r="P71" i="4"/>
  <c r="P72" i="4"/>
  <c r="P73" i="4"/>
  <c r="P74" i="4"/>
  <c r="P75" i="4"/>
  <c r="P48" i="4"/>
  <c r="P76" i="4"/>
  <c r="P77" i="4"/>
  <c r="P78" i="4"/>
  <c r="P79" i="4"/>
  <c r="P80" i="4"/>
  <c r="P81" i="4"/>
  <c r="P82" i="4"/>
  <c r="P83" i="4"/>
  <c r="P84" i="4"/>
  <c r="P85" i="4"/>
  <c r="P49" i="4"/>
  <c r="P86" i="4"/>
  <c r="P87" i="4"/>
  <c r="P88" i="4"/>
  <c r="P89" i="4"/>
  <c r="P90" i="4"/>
  <c r="P2" i="5" l="1"/>
  <c r="P3" i="5"/>
  <c r="P4" i="5"/>
  <c r="P5" i="5"/>
  <c r="P6" i="5"/>
  <c r="P8" i="5"/>
  <c r="P9" i="5"/>
  <c r="P10" i="5"/>
  <c r="P11" i="5"/>
  <c r="P12" i="5"/>
  <c r="P13" i="5"/>
  <c r="P14" i="5"/>
  <c r="P15" i="5"/>
  <c r="P16" i="5"/>
  <c r="P7" i="5"/>
  <c r="P17" i="5"/>
  <c r="P18" i="5"/>
  <c r="P29" i="5"/>
  <c r="P24" i="5"/>
  <c r="P30" i="5"/>
  <c r="P31" i="5"/>
  <c r="P19" i="5"/>
  <c r="P21" i="5"/>
  <c r="P26" i="5"/>
  <c r="P32" i="5"/>
  <c r="P28" i="5"/>
  <c r="P33" i="5"/>
  <c r="P34" i="5"/>
  <c r="P35" i="5"/>
  <c r="P23" i="5"/>
  <c r="P36" i="5"/>
  <c r="P37" i="5"/>
  <c r="P22" i="5"/>
  <c r="P38" i="5"/>
  <c r="P39" i="5"/>
  <c r="P40" i="5"/>
  <c r="P41" i="5"/>
  <c r="P42" i="5"/>
  <c r="P43" i="5"/>
  <c r="P44" i="5"/>
  <c r="P25" i="5"/>
  <c r="P45" i="5"/>
  <c r="P20" i="5"/>
  <c r="P46" i="5"/>
  <c r="P47" i="5"/>
  <c r="P48" i="5"/>
  <c r="P49" i="5"/>
  <c r="P50" i="5"/>
  <c r="P51" i="5"/>
  <c r="P57" i="5"/>
  <c r="P58" i="5"/>
  <c r="P59" i="5"/>
  <c r="P60" i="5"/>
  <c r="P55" i="5"/>
  <c r="P61" i="5"/>
  <c r="P62" i="5"/>
  <c r="P63" i="5"/>
  <c r="P64" i="5"/>
  <c r="P52" i="5"/>
  <c r="P53" i="5"/>
  <c r="P65" i="5"/>
  <c r="P66" i="5"/>
  <c r="P67" i="5"/>
  <c r="P68" i="5"/>
  <c r="P69" i="5"/>
  <c r="P70" i="5"/>
  <c r="P56" i="5"/>
  <c r="P54" i="5"/>
  <c r="P71" i="5"/>
  <c r="P72" i="5"/>
  <c r="P73" i="5"/>
  <c r="P74" i="5"/>
  <c r="P75" i="5"/>
  <c r="P77" i="5"/>
  <c r="P78" i="5"/>
  <c r="P88" i="5"/>
  <c r="P89" i="5"/>
  <c r="P90" i="5"/>
  <c r="P84" i="5"/>
  <c r="P79" i="5"/>
  <c r="P91" i="5"/>
  <c r="P92" i="5"/>
  <c r="P93" i="5"/>
  <c r="P94" i="5"/>
  <c r="P95" i="5"/>
  <c r="P96" i="5"/>
  <c r="P97" i="5"/>
  <c r="P98" i="5"/>
  <c r="P99" i="5"/>
  <c r="P86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85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R2" i="5"/>
  <c r="R3" i="5"/>
  <c r="R4" i="5"/>
  <c r="R5" i="5"/>
  <c r="R6" i="5"/>
  <c r="R8" i="5"/>
  <c r="R9" i="5"/>
  <c r="R10" i="5"/>
  <c r="R11" i="5"/>
  <c r="R12" i="5"/>
  <c r="R13" i="5"/>
  <c r="R14" i="5"/>
  <c r="R15" i="5"/>
  <c r="R16" i="5"/>
  <c r="R7" i="5"/>
  <c r="R17" i="5"/>
  <c r="R18" i="5"/>
  <c r="R29" i="5"/>
  <c r="R24" i="5"/>
  <c r="R30" i="5"/>
  <c r="R31" i="5"/>
  <c r="R19" i="5"/>
  <c r="R21" i="5"/>
  <c r="R26" i="5"/>
  <c r="R32" i="5"/>
  <c r="R28" i="5"/>
  <c r="R33" i="5"/>
  <c r="R34" i="5"/>
  <c r="R35" i="5"/>
  <c r="R23" i="5"/>
  <c r="R36" i="5"/>
  <c r="R37" i="5"/>
  <c r="R22" i="5"/>
  <c r="R38" i="5"/>
  <c r="R39" i="5"/>
  <c r="R40" i="5"/>
  <c r="R41" i="5"/>
  <c r="R42" i="5"/>
  <c r="R43" i="5"/>
  <c r="R44" i="5"/>
  <c r="R25" i="5"/>
  <c r="R45" i="5"/>
  <c r="R20" i="5"/>
  <c r="R46" i="5"/>
  <c r="R47" i="5"/>
  <c r="R48" i="5"/>
  <c r="R49" i="5"/>
  <c r="R50" i="5"/>
  <c r="R51" i="5"/>
  <c r="R57" i="5"/>
  <c r="R58" i="5"/>
  <c r="R59" i="5"/>
  <c r="R60" i="5"/>
  <c r="R55" i="5"/>
  <c r="R61" i="5"/>
  <c r="R62" i="5"/>
  <c r="R63" i="5"/>
  <c r="R64" i="5"/>
  <c r="R52" i="5"/>
  <c r="R53" i="5"/>
  <c r="R65" i="5"/>
  <c r="R66" i="5"/>
  <c r="R67" i="5"/>
  <c r="R68" i="5"/>
  <c r="R69" i="5"/>
  <c r="R70" i="5"/>
  <c r="R56" i="5"/>
  <c r="R54" i="5"/>
  <c r="R71" i="5"/>
  <c r="R72" i="5"/>
  <c r="R73" i="5"/>
  <c r="R74" i="5"/>
  <c r="R75" i="5"/>
  <c r="R77" i="5"/>
  <c r="R78" i="5"/>
  <c r="R88" i="5"/>
  <c r="R89" i="5"/>
  <c r="R90" i="5"/>
  <c r="R84" i="5"/>
  <c r="R79" i="5"/>
  <c r="R91" i="5"/>
  <c r="R92" i="5"/>
  <c r="R93" i="5"/>
  <c r="R94" i="5"/>
  <c r="R95" i="5"/>
  <c r="R96" i="5"/>
  <c r="R97" i="5"/>
  <c r="R98" i="5"/>
  <c r="R99" i="5"/>
  <c r="R86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85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Q2" i="5"/>
  <c r="O2" i="5" s="1"/>
  <c r="Q3" i="5"/>
  <c r="O3" i="5" s="1"/>
  <c r="Q4" i="5"/>
  <c r="O4" i="5" s="1"/>
  <c r="Q5" i="5"/>
  <c r="O5" i="5" s="1"/>
  <c r="Q6" i="5"/>
  <c r="O6" i="5" s="1"/>
  <c r="Q8" i="5"/>
  <c r="O8" i="5" s="1"/>
  <c r="Q9" i="5"/>
  <c r="O9" i="5" s="1"/>
  <c r="Q10" i="5"/>
  <c r="O10" i="5" s="1"/>
  <c r="Q11" i="5"/>
  <c r="O11" i="5" s="1"/>
  <c r="Q12" i="5"/>
  <c r="O12" i="5" s="1"/>
  <c r="Q13" i="5"/>
  <c r="O13" i="5" s="1"/>
  <c r="Q14" i="5"/>
  <c r="O14" i="5" s="1"/>
  <c r="Q15" i="5"/>
  <c r="O15" i="5" s="1"/>
  <c r="Q16" i="5"/>
  <c r="O16" i="5" s="1"/>
  <c r="Q7" i="5"/>
  <c r="O7" i="5" s="1"/>
  <c r="Q17" i="5"/>
  <c r="O17" i="5" s="1"/>
  <c r="Q18" i="5"/>
  <c r="O18" i="5" s="1"/>
  <c r="Q29" i="5"/>
  <c r="O29" i="5" s="1"/>
  <c r="Q24" i="5"/>
  <c r="O24" i="5" s="1"/>
  <c r="Q30" i="5"/>
  <c r="O30" i="5" s="1"/>
  <c r="Q31" i="5"/>
  <c r="O31" i="5" s="1"/>
  <c r="Q19" i="5"/>
  <c r="O19" i="5" s="1"/>
  <c r="Q21" i="5"/>
  <c r="O21" i="5" s="1"/>
  <c r="Q26" i="5"/>
  <c r="O26" i="5" s="1"/>
  <c r="Q32" i="5"/>
  <c r="O32" i="5" s="1"/>
  <c r="Q28" i="5"/>
  <c r="O28" i="5" s="1"/>
  <c r="Q33" i="5"/>
  <c r="O33" i="5" s="1"/>
  <c r="Q34" i="5"/>
  <c r="O34" i="5" s="1"/>
  <c r="Q35" i="5"/>
  <c r="O35" i="5" s="1"/>
  <c r="Q23" i="5"/>
  <c r="O23" i="5" s="1"/>
  <c r="Q36" i="5"/>
  <c r="O36" i="5" s="1"/>
  <c r="Q37" i="5"/>
  <c r="O37" i="5" s="1"/>
  <c r="Q22" i="5"/>
  <c r="O22" i="5" s="1"/>
  <c r="Q38" i="5"/>
  <c r="O38" i="5" s="1"/>
  <c r="Q39" i="5"/>
  <c r="O39" i="5" s="1"/>
  <c r="Q40" i="5"/>
  <c r="O40" i="5" s="1"/>
  <c r="Q41" i="5"/>
  <c r="O41" i="5" s="1"/>
  <c r="Q42" i="5"/>
  <c r="O42" i="5" s="1"/>
  <c r="Q43" i="5"/>
  <c r="O43" i="5" s="1"/>
  <c r="Q44" i="5"/>
  <c r="O44" i="5" s="1"/>
  <c r="Q25" i="5"/>
  <c r="O25" i="5" s="1"/>
  <c r="Q45" i="5"/>
  <c r="O45" i="5" s="1"/>
  <c r="Q20" i="5"/>
  <c r="O20" i="5" s="1"/>
  <c r="Q46" i="5"/>
  <c r="O46" i="5" s="1"/>
  <c r="Q47" i="5"/>
  <c r="O47" i="5" s="1"/>
  <c r="Q48" i="5"/>
  <c r="O48" i="5" s="1"/>
  <c r="Q49" i="5"/>
  <c r="O49" i="5" s="1"/>
  <c r="Q50" i="5"/>
  <c r="O50" i="5" s="1"/>
  <c r="Q51" i="5"/>
  <c r="O51" i="5" s="1"/>
  <c r="Q57" i="5"/>
  <c r="O57" i="5" s="1"/>
  <c r="Q58" i="5"/>
  <c r="O58" i="5" s="1"/>
  <c r="Q59" i="5"/>
  <c r="O59" i="5" s="1"/>
  <c r="Q60" i="5"/>
  <c r="O60" i="5" s="1"/>
  <c r="Q55" i="5"/>
  <c r="O55" i="5" s="1"/>
  <c r="Q61" i="5"/>
  <c r="O61" i="5" s="1"/>
  <c r="Q62" i="5"/>
  <c r="O62" i="5" s="1"/>
  <c r="Q63" i="5"/>
  <c r="O63" i="5" s="1"/>
  <c r="Q64" i="5"/>
  <c r="O64" i="5" s="1"/>
  <c r="Q52" i="5"/>
  <c r="O52" i="5" s="1"/>
  <c r="Q53" i="5"/>
  <c r="O53" i="5" s="1"/>
  <c r="Q65" i="5"/>
  <c r="O65" i="5" s="1"/>
  <c r="Q66" i="5"/>
  <c r="O66" i="5" s="1"/>
  <c r="Q67" i="5"/>
  <c r="O67" i="5" s="1"/>
  <c r="Q68" i="5"/>
  <c r="O68" i="5" s="1"/>
  <c r="Q69" i="5"/>
  <c r="O69" i="5" s="1"/>
  <c r="Q70" i="5"/>
  <c r="O70" i="5" s="1"/>
  <c r="Q56" i="5"/>
  <c r="O56" i="5" s="1"/>
  <c r="Q54" i="5"/>
  <c r="O54" i="5" s="1"/>
  <c r="Q71" i="5"/>
  <c r="O71" i="5" s="1"/>
  <c r="Q72" i="5"/>
  <c r="O72" i="5" s="1"/>
  <c r="Q73" i="5"/>
  <c r="O73" i="5" s="1"/>
  <c r="Q74" i="5"/>
  <c r="O74" i="5" s="1"/>
  <c r="Q75" i="5"/>
  <c r="O75" i="5" s="1"/>
  <c r="Q77" i="5"/>
  <c r="O77" i="5" s="1"/>
  <c r="Q78" i="5"/>
  <c r="O78" i="5" s="1"/>
  <c r="Q88" i="5"/>
  <c r="O88" i="5" s="1"/>
  <c r="Q89" i="5"/>
  <c r="O89" i="5" s="1"/>
  <c r="Q90" i="5"/>
  <c r="O90" i="5" s="1"/>
  <c r="Q84" i="5"/>
  <c r="O84" i="5" s="1"/>
  <c r="Q79" i="5"/>
  <c r="O79" i="5" s="1"/>
  <c r="Q91" i="5"/>
  <c r="O91" i="5" s="1"/>
  <c r="Q92" i="5"/>
  <c r="O92" i="5" s="1"/>
  <c r="Q93" i="5"/>
  <c r="O93" i="5" s="1"/>
  <c r="Q94" i="5"/>
  <c r="O94" i="5" s="1"/>
  <c r="Q95" i="5"/>
  <c r="O95" i="5" s="1"/>
  <c r="Q96" i="5"/>
  <c r="O96" i="5" s="1"/>
  <c r="Q97" i="5"/>
  <c r="O97" i="5" s="1"/>
  <c r="Q98" i="5"/>
  <c r="O98" i="5" s="1"/>
  <c r="Q99" i="5"/>
  <c r="O99" i="5" s="1"/>
  <c r="Q86" i="5"/>
  <c r="O86" i="5" s="1"/>
  <c r="Q100" i="5"/>
  <c r="O100" i="5" s="1"/>
  <c r="Q101" i="5"/>
  <c r="O101" i="5" s="1"/>
  <c r="Q102" i="5"/>
  <c r="O102" i="5" s="1"/>
  <c r="Q103" i="5"/>
  <c r="O103" i="5" s="1"/>
  <c r="Q104" i="5"/>
  <c r="O104" i="5" s="1"/>
  <c r="Q105" i="5"/>
  <c r="O105" i="5" s="1"/>
  <c r="Q106" i="5"/>
  <c r="O106" i="5" s="1"/>
  <c r="Q107" i="5"/>
  <c r="O107" i="5" s="1"/>
  <c r="Q108" i="5"/>
  <c r="O108" i="5" s="1"/>
  <c r="Q109" i="5"/>
  <c r="O109" i="5" s="1"/>
  <c r="Q110" i="5"/>
  <c r="O110" i="5" s="1"/>
  <c r="Q111" i="5"/>
  <c r="O111" i="5" s="1"/>
  <c r="Q112" i="5"/>
  <c r="O112" i="5" s="1"/>
  <c r="Q113" i="5"/>
  <c r="O113" i="5" s="1"/>
  <c r="Q114" i="5"/>
  <c r="O114" i="5" s="1"/>
  <c r="Q85" i="5"/>
  <c r="O85" i="5" s="1"/>
  <c r="Q115" i="5"/>
  <c r="O115" i="5" s="1"/>
  <c r="Q116" i="5"/>
  <c r="O116" i="5" s="1"/>
  <c r="Q117" i="5"/>
  <c r="O117" i="5" s="1"/>
  <c r="Q118" i="5"/>
  <c r="O118" i="5" s="1"/>
  <c r="Q119" i="5"/>
  <c r="O119" i="5" s="1"/>
  <c r="Q120" i="5"/>
  <c r="O120" i="5" s="1"/>
  <c r="Q121" i="5"/>
  <c r="O121" i="5" s="1"/>
  <c r="Q122" i="5"/>
  <c r="O122" i="5" s="1"/>
  <c r="Q123" i="5"/>
  <c r="O123" i="5" s="1"/>
  <c r="Q124" i="5"/>
  <c r="O124" i="5" s="1"/>
  <c r="Q125" i="5"/>
  <c r="O125" i="5" s="1"/>
  <c r="Q126" i="5"/>
  <c r="O126" i="5" s="1"/>
  <c r="Q127" i="5"/>
  <c r="O127" i="5" s="1"/>
  <c r="H2" i="7" l="1"/>
  <c r="H42" i="3"/>
  <c r="G42" i="3" l="1"/>
  <c r="H38" i="3" l="1"/>
  <c r="G38" i="3"/>
  <c r="H76" i="1" l="1"/>
  <c r="H65" i="1"/>
  <c r="H57" i="2"/>
  <c r="H15" i="3"/>
  <c r="H71" i="2" l="1"/>
  <c r="H77" i="3"/>
  <c r="H46" i="3"/>
  <c r="H57" i="4"/>
  <c r="G76" i="1"/>
  <c r="G37" i="4"/>
  <c r="G77" i="3"/>
  <c r="G15" i="3"/>
  <c r="G65" i="1"/>
  <c r="G46" i="3"/>
  <c r="G57" i="4"/>
  <c r="G57" i="2"/>
  <c r="G71" i="2"/>
  <c r="G38" i="4"/>
  <c r="H38" i="4"/>
  <c r="H37" i="4"/>
  <c r="G15" i="4"/>
  <c r="H15" i="4"/>
  <c r="H60" i="1"/>
  <c r="H5" i="1"/>
  <c r="H6" i="1"/>
  <c r="H34" i="1"/>
  <c r="H26" i="1"/>
  <c r="H44" i="3" l="1"/>
  <c r="H80" i="3"/>
  <c r="H45" i="3"/>
  <c r="H66" i="3"/>
  <c r="H100" i="3"/>
  <c r="H89" i="3"/>
  <c r="G60" i="1"/>
  <c r="G80" i="3"/>
  <c r="G5" i="1"/>
  <c r="G89" i="3"/>
  <c r="G48" i="2"/>
  <c r="G100" i="2"/>
  <c r="G79" i="2"/>
  <c r="G79" i="1"/>
  <c r="H79" i="1"/>
  <c r="H100" i="2"/>
  <c r="H48" i="2"/>
  <c r="H79" i="2"/>
  <c r="G100" i="3"/>
  <c r="G44" i="3"/>
  <c r="G45" i="3"/>
  <c r="G66" i="3"/>
  <c r="H59" i="4"/>
  <c r="G6" i="1"/>
  <c r="G26" i="1"/>
  <c r="G7" i="4"/>
  <c r="G59" i="4"/>
  <c r="G52" i="4"/>
  <c r="H52" i="4"/>
  <c r="G61" i="4"/>
  <c r="H61" i="4"/>
  <c r="G34" i="1"/>
  <c r="H7" i="4"/>
  <c r="G42" i="2"/>
  <c r="H42" i="2"/>
  <c r="G6" i="5"/>
  <c r="H6" i="5"/>
  <c r="G5" i="5"/>
  <c r="H5" i="5"/>
  <c r="G36" i="2"/>
  <c r="H36" i="2"/>
  <c r="H4" i="1"/>
  <c r="H54" i="1"/>
  <c r="H8" i="5"/>
  <c r="H9" i="5"/>
  <c r="H13" i="5"/>
  <c r="H7" i="5"/>
  <c r="H16" i="5"/>
  <c r="H15" i="5"/>
  <c r="H14" i="5"/>
  <c r="H17" i="5"/>
  <c r="H18" i="5"/>
  <c r="H24" i="5"/>
  <c r="H31" i="5"/>
  <c r="H19" i="5"/>
  <c r="H30" i="5"/>
  <c r="H21" i="5"/>
  <c r="H10" i="5"/>
  <c r="H35" i="5"/>
  <c r="H26" i="5"/>
  <c r="H36" i="5"/>
  <c r="H38" i="5"/>
  <c r="H37" i="5"/>
  <c r="H41" i="5"/>
  <c r="H42" i="5"/>
  <c r="H46" i="5"/>
  <c r="H39" i="5"/>
  <c r="H25" i="5"/>
  <c r="H40" i="5"/>
  <c r="H34" i="5"/>
  <c r="H49" i="5"/>
  <c r="H47" i="5"/>
  <c r="H45" i="5"/>
  <c r="H48" i="5"/>
  <c r="H33" i="5"/>
  <c r="H29" i="5"/>
  <c r="H28" i="5"/>
  <c r="H50" i="5"/>
  <c r="H51" i="5"/>
  <c r="H11" i="1"/>
  <c r="H17" i="1"/>
  <c r="H47" i="1"/>
  <c r="H88" i="1"/>
  <c r="H35" i="1"/>
  <c r="H39" i="1"/>
  <c r="H32" i="1"/>
  <c r="H30" i="1"/>
  <c r="H3" i="1"/>
  <c r="H37" i="1"/>
  <c r="H8" i="1"/>
  <c r="H46" i="1"/>
  <c r="H34" i="6"/>
  <c r="G32" i="6"/>
  <c r="H30" i="6"/>
  <c r="H11" i="5"/>
  <c r="H43" i="5"/>
  <c r="H33" i="1"/>
  <c r="H15" i="1"/>
  <c r="H2" i="1"/>
  <c r="H10" i="6"/>
  <c r="H69" i="1"/>
  <c r="H73" i="1"/>
  <c r="H93" i="1"/>
  <c r="H59" i="1"/>
  <c r="H81" i="1"/>
  <c r="H58" i="1"/>
  <c r="H57" i="1"/>
  <c r="H40" i="1"/>
  <c r="H92" i="1"/>
  <c r="H45" i="1"/>
  <c r="H55" i="1"/>
  <c r="H83" i="1"/>
  <c r="H68" i="1"/>
  <c r="H86" i="1"/>
  <c r="H91" i="1"/>
  <c r="H53" i="1"/>
  <c r="H82" i="1"/>
  <c r="H67" i="1"/>
  <c r="H96" i="1"/>
  <c r="H78" i="1"/>
  <c r="H70" i="1"/>
  <c r="H13" i="1"/>
  <c r="H72" i="1"/>
  <c r="H84" i="1"/>
  <c r="H77" i="1"/>
  <c r="H62" i="1"/>
  <c r="H100" i="1"/>
  <c r="H41" i="1"/>
  <c r="H52" i="1"/>
  <c r="H64" i="1"/>
  <c r="H38" i="1"/>
  <c r="H74" i="1"/>
  <c r="H80" i="1"/>
  <c r="H71" i="1"/>
  <c r="H85" i="1"/>
  <c r="H10" i="1"/>
  <c r="H27" i="1"/>
  <c r="H51" i="1"/>
  <c r="H97" i="1"/>
  <c r="H31" i="1"/>
  <c r="H87" i="1"/>
  <c r="H101" i="1"/>
  <c r="H89" i="1"/>
  <c r="H43" i="1"/>
  <c r="H49" i="1"/>
  <c r="H56" i="1"/>
  <c r="H63" i="1"/>
  <c r="H99" i="1"/>
  <c r="H16" i="1"/>
  <c r="H75" i="1"/>
  <c r="H50" i="1"/>
  <c r="H22" i="1"/>
  <c r="H42" i="1"/>
  <c r="H98" i="1"/>
  <c r="H19" i="1"/>
  <c r="H66" i="1"/>
  <c r="H48" i="1"/>
  <c r="H44" i="1"/>
  <c r="H61" i="1"/>
  <c r="H23" i="1"/>
  <c r="H95" i="1"/>
  <c r="H94" i="1"/>
  <c r="H36" i="1"/>
  <c r="H25" i="1"/>
  <c r="H29" i="1"/>
  <c r="H28" i="1"/>
  <c r="H24" i="1"/>
  <c r="H90" i="1"/>
  <c r="H9" i="1"/>
  <c r="H21" i="1"/>
  <c r="H7" i="1"/>
  <c r="H83" i="3" l="1"/>
  <c r="H14" i="3"/>
  <c r="H78" i="3"/>
  <c r="H101" i="3"/>
  <c r="H54" i="3"/>
  <c r="H72" i="3"/>
  <c r="H71" i="3"/>
  <c r="H61" i="3"/>
  <c r="H32" i="3"/>
  <c r="H64" i="3"/>
  <c r="H58" i="3"/>
  <c r="H68" i="3"/>
  <c r="H69" i="3"/>
  <c r="H102" i="3"/>
  <c r="H107" i="3"/>
  <c r="H90" i="3"/>
  <c r="H85" i="3"/>
  <c r="H92" i="3"/>
  <c r="H65" i="3"/>
  <c r="H67" i="3"/>
  <c r="H41" i="3"/>
  <c r="H39" i="3"/>
  <c r="H35" i="3"/>
  <c r="H3" i="3"/>
  <c r="H28" i="3"/>
  <c r="H18" i="3"/>
  <c r="G32" i="5"/>
  <c r="G30" i="5"/>
  <c r="G26" i="5"/>
  <c r="G21" i="5"/>
  <c r="G34" i="5"/>
  <c r="G19" i="5"/>
  <c r="G24" i="5"/>
  <c r="G23" i="5"/>
  <c r="G29" i="5"/>
  <c r="G31" i="5"/>
  <c r="G35" i="5"/>
  <c r="G28" i="5"/>
  <c r="G33" i="5"/>
  <c r="H25" i="6"/>
  <c r="H29" i="6"/>
  <c r="H15" i="6"/>
  <c r="H37" i="6"/>
  <c r="H16" i="6"/>
  <c r="H26" i="6"/>
  <c r="G17" i="6"/>
  <c r="G24" i="6"/>
  <c r="H31" i="6"/>
  <c r="G15" i="6"/>
  <c r="H97" i="3"/>
  <c r="H34" i="3"/>
  <c r="H63" i="3"/>
  <c r="H36" i="3"/>
  <c r="H105" i="3"/>
  <c r="H99" i="3"/>
  <c r="H74" i="3"/>
  <c r="H111" i="3"/>
  <c r="H103" i="3"/>
  <c r="H33" i="3"/>
  <c r="H52" i="3"/>
  <c r="H62" i="3"/>
  <c r="H82" i="3"/>
  <c r="H55" i="3"/>
  <c r="H94" i="3"/>
  <c r="H98" i="3"/>
  <c r="H10" i="3"/>
  <c r="H37" i="3"/>
  <c r="H31" i="3"/>
  <c r="H30" i="3"/>
  <c r="H21" i="3"/>
  <c r="H19" i="3"/>
  <c r="H8" i="3"/>
  <c r="H73" i="3"/>
  <c r="H110" i="3"/>
  <c r="H60" i="3"/>
  <c r="H13" i="3"/>
  <c r="H24" i="3"/>
  <c r="H56" i="3"/>
  <c r="H48" i="3"/>
  <c r="H109" i="3"/>
  <c r="H104" i="3"/>
  <c r="H59" i="3"/>
  <c r="H108" i="3"/>
  <c r="H51" i="3"/>
  <c r="H57" i="3"/>
  <c r="H81" i="3"/>
  <c r="H79" i="3"/>
  <c r="H87" i="3"/>
  <c r="H91" i="3"/>
  <c r="H6" i="3"/>
  <c r="H40" i="3"/>
  <c r="H9" i="3"/>
  <c r="H25" i="3"/>
  <c r="H29" i="3"/>
  <c r="H23" i="3"/>
  <c r="H4" i="3"/>
  <c r="H17" i="3"/>
  <c r="H70" i="3"/>
  <c r="H12" i="3"/>
  <c r="H2" i="3"/>
  <c r="H47" i="3"/>
  <c r="H75" i="3"/>
  <c r="H86" i="3"/>
  <c r="H49" i="3"/>
  <c r="H76" i="3"/>
  <c r="H84" i="3"/>
  <c r="H93" i="3"/>
  <c r="H106" i="3"/>
  <c r="H95" i="3"/>
  <c r="H96" i="3"/>
  <c r="H88" i="3"/>
  <c r="H53" i="3"/>
  <c r="H50" i="3"/>
  <c r="H43" i="3"/>
  <c r="H22" i="3"/>
  <c r="H26" i="3"/>
  <c r="H5" i="3"/>
  <c r="H27" i="3"/>
  <c r="H20" i="3"/>
  <c r="H7" i="3"/>
  <c r="G26" i="6"/>
  <c r="H7" i="6"/>
  <c r="G22" i="6"/>
  <c r="G12" i="6"/>
  <c r="G33" i="6"/>
  <c r="G19" i="6"/>
  <c r="G20" i="6"/>
  <c r="G16" i="6"/>
  <c r="H27" i="6"/>
  <c r="H28" i="6"/>
  <c r="G30" i="6"/>
  <c r="G10" i="6"/>
  <c r="H38" i="2"/>
  <c r="H96" i="5"/>
  <c r="H19" i="6"/>
  <c r="H4" i="6"/>
  <c r="G2" i="6"/>
  <c r="H12" i="6"/>
  <c r="H33" i="6"/>
  <c r="H17" i="6"/>
  <c r="G27" i="6"/>
  <c r="G23" i="6"/>
  <c r="H18" i="6"/>
  <c r="H32" i="6"/>
  <c r="H36" i="6"/>
  <c r="H35" i="6"/>
  <c r="H14" i="6"/>
  <c r="G31" i="6"/>
  <c r="G25" i="6"/>
  <c r="H61" i="2"/>
  <c r="H85" i="2"/>
  <c r="H97" i="2"/>
  <c r="H73" i="2"/>
  <c r="H7" i="2"/>
  <c r="H53" i="2"/>
  <c r="H92" i="2"/>
  <c r="H56" i="2"/>
  <c r="H52" i="2"/>
  <c r="H95" i="2"/>
  <c r="H70" i="2"/>
  <c r="H72" i="2"/>
  <c r="H50" i="2"/>
  <c r="H10" i="2"/>
  <c r="H33" i="2"/>
  <c r="H30" i="2"/>
  <c r="H28" i="2"/>
  <c r="H12" i="2"/>
  <c r="H27" i="2"/>
  <c r="H20" i="2"/>
  <c r="H16" i="2"/>
  <c r="G88" i="1"/>
  <c r="H21" i="2"/>
  <c r="H13" i="2"/>
  <c r="H89" i="2"/>
  <c r="H88" i="2"/>
  <c r="H83" i="2"/>
  <c r="H82" i="2"/>
  <c r="H80" i="2"/>
  <c r="H76" i="2"/>
  <c r="H77" i="2"/>
  <c r="H81" i="2"/>
  <c r="H58" i="2"/>
  <c r="H55" i="2"/>
  <c r="H74" i="2"/>
  <c r="H62" i="2"/>
  <c r="H46" i="2"/>
  <c r="H39" i="2"/>
  <c r="H44" i="2"/>
  <c r="H41" i="2"/>
  <c r="H37" i="2"/>
  <c r="H6" i="2"/>
  <c r="H29" i="2"/>
  <c r="H18" i="2"/>
  <c r="H19" i="2"/>
  <c r="H88" i="4"/>
  <c r="H35" i="4"/>
  <c r="H58" i="4"/>
  <c r="H18" i="4"/>
  <c r="H22" i="6"/>
  <c r="G64" i="1"/>
  <c r="G9" i="1"/>
  <c r="G37" i="1"/>
  <c r="H54" i="2"/>
  <c r="G96" i="2"/>
  <c r="H63" i="2"/>
  <c r="G86" i="2"/>
  <c r="H67" i="2"/>
  <c r="G93" i="2"/>
  <c r="H68" i="2"/>
  <c r="G84" i="2"/>
  <c r="H69" i="2"/>
  <c r="G65" i="2"/>
  <c r="H59" i="2"/>
  <c r="G90" i="2"/>
  <c r="H91" i="2"/>
  <c r="G66" i="2"/>
  <c r="H64" i="2"/>
  <c r="G87" i="2"/>
  <c r="H78" i="2"/>
  <c r="G60" i="2"/>
  <c r="H94" i="2"/>
  <c r="G51" i="2"/>
  <c r="H45" i="2"/>
  <c r="G26" i="2"/>
  <c r="H75" i="2"/>
  <c r="G99" i="2"/>
  <c r="H98" i="2"/>
  <c r="H49" i="2"/>
  <c r="G47" i="2"/>
  <c r="G43" i="2"/>
  <c r="H62" i="4"/>
  <c r="H26" i="4"/>
  <c r="H108" i="5"/>
  <c r="H66" i="2"/>
  <c r="G54" i="2"/>
  <c r="G63" i="2"/>
  <c r="G67" i="2"/>
  <c r="G68" i="2"/>
  <c r="G69" i="2"/>
  <c r="G59" i="2"/>
  <c r="G91" i="2"/>
  <c r="G64" i="2"/>
  <c r="G78" i="2"/>
  <c r="G94" i="2"/>
  <c r="G45" i="2"/>
  <c r="G75" i="2"/>
  <c r="G98" i="2"/>
  <c r="G49" i="2"/>
  <c r="H15" i="2"/>
  <c r="G40" i="2"/>
  <c r="G34" i="2"/>
  <c r="G32" i="2"/>
  <c r="G25" i="2"/>
  <c r="G23" i="2"/>
  <c r="H22" i="2"/>
  <c r="H14" i="2"/>
  <c r="G4" i="2"/>
  <c r="G2" i="2"/>
  <c r="H60" i="2"/>
  <c r="G89" i="2"/>
  <c r="G88" i="2"/>
  <c r="G83" i="2"/>
  <c r="G82" i="2"/>
  <c r="G80" i="2"/>
  <c r="G76" i="2"/>
  <c r="G77" i="2"/>
  <c r="G81" i="2"/>
  <c r="G58" i="2"/>
  <c r="G55" i="2"/>
  <c r="G74" i="2"/>
  <c r="G62" i="2"/>
  <c r="G46" i="2"/>
  <c r="G39" i="2"/>
  <c r="G44" i="2"/>
  <c r="H99" i="2"/>
  <c r="H47" i="2"/>
  <c r="H96" i="2"/>
  <c r="G61" i="2"/>
  <c r="H86" i="2"/>
  <c r="G85" i="2"/>
  <c r="H93" i="2"/>
  <c r="G97" i="2"/>
  <c r="H84" i="2"/>
  <c r="G73" i="2"/>
  <c r="H65" i="2"/>
  <c r="G7" i="2"/>
  <c r="H90" i="2"/>
  <c r="G53" i="2"/>
  <c r="G92" i="2"/>
  <c r="H87" i="2"/>
  <c r="G56" i="2"/>
  <c r="G52" i="2"/>
  <c r="H51" i="2"/>
  <c r="G95" i="2"/>
  <c r="H26" i="2"/>
  <c r="G70" i="2"/>
  <c r="G72" i="2"/>
  <c r="G50" i="2"/>
  <c r="G10" i="2"/>
  <c r="G11" i="2"/>
  <c r="G33" i="2"/>
  <c r="H5" i="2"/>
  <c r="H79" i="5"/>
  <c r="H59" i="5"/>
  <c r="H127" i="5"/>
  <c r="H120" i="5"/>
  <c r="H60" i="5"/>
  <c r="G7" i="6"/>
  <c r="G21" i="6"/>
  <c r="H21" i="6"/>
  <c r="H24" i="6"/>
  <c r="H2" i="6"/>
  <c r="H23" i="6"/>
  <c r="G29" i="6"/>
  <c r="G37" i="6"/>
  <c r="H20" i="6"/>
  <c r="G34" i="6"/>
  <c r="G28" i="6"/>
  <c r="G36" i="6"/>
  <c r="G35" i="6"/>
  <c r="G4" i="6"/>
  <c r="F8" i="6" s="1"/>
  <c r="G18" i="6"/>
  <c r="G14" i="6"/>
  <c r="F16" i="6" s="1"/>
  <c r="G79" i="4"/>
  <c r="H75" i="4"/>
  <c r="H16" i="4"/>
  <c r="H10" i="4"/>
  <c r="H72" i="4"/>
  <c r="H28" i="4"/>
  <c r="G82" i="4"/>
  <c r="G80" i="1"/>
  <c r="G44" i="1"/>
  <c r="G54" i="1"/>
  <c r="G86" i="1"/>
  <c r="G2" i="1"/>
  <c r="H68" i="5"/>
  <c r="G101" i="5"/>
  <c r="H72" i="5"/>
  <c r="G120" i="5"/>
  <c r="G52" i="5"/>
  <c r="G48" i="5"/>
  <c r="G100" i="5"/>
  <c r="G8" i="5"/>
  <c r="G18" i="2"/>
  <c r="H32" i="2"/>
  <c r="H24" i="2"/>
  <c r="G38" i="2"/>
  <c r="H35" i="2"/>
  <c r="G28" i="2"/>
  <c r="H31" i="2"/>
  <c r="G12" i="2"/>
  <c r="H17" i="2"/>
  <c r="G27" i="2"/>
  <c r="H9" i="2"/>
  <c r="G21" i="2"/>
  <c r="G41" i="2"/>
  <c r="G37" i="2"/>
  <c r="G29" i="2"/>
  <c r="G19" i="2"/>
  <c r="H43" i="2"/>
  <c r="G24" i="2"/>
  <c r="H40" i="2"/>
  <c r="G5" i="2"/>
  <c r="G35" i="2"/>
  <c r="G31" i="2"/>
  <c r="H25" i="2"/>
  <c r="G22" i="2"/>
  <c r="H8" i="2"/>
  <c r="H4" i="2"/>
  <c r="G13" i="2"/>
  <c r="H2" i="2"/>
  <c r="H11" i="2"/>
  <c r="G6" i="2"/>
  <c r="G30" i="2"/>
  <c r="G17" i="2"/>
  <c r="G14" i="3"/>
  <c r="G97" i="3"/>
  <c r="G12" i="3"/>
  <c r="G2" i="3"/>
  <c r="G47" i="3"/>
  <c r="G75" i="3"/>
  <c r="G86" i="3"/>
  <c r="G49" i="3"/>
  <c r="G76" i="3"/>
  <c r="G73" i="3"/>
  <c r="G110" i="3"/>
  <c r="G34" i="3"/>
  <c r="G63" i="3"/>
  <c r="G36" i="3"/>
  <c r="G105" i="3"/>
  <c r="G99" i="3"/>
  <c r="G74" i="3"/>
  <c r="G111" i="3"/>
  <c r="G68" i="3"/>
  <c r="G69" i="3"/>
  <c r="G102" i="3"/>
  <c r="G51" i="3"/>
  <c r="G57" i="3"/>
  <c r="G81" i="3"/>
  <c r="G79" i="3"/>
  <c r="G87" i="3"/>
  <c r="G91" i="3"/>
  <c r="G37" i="3"/>
  <c r="G31" i="3"/>
  <c r="G30" i="3"/>
  <c r="G19" i="3"/>
  <c r="G8" i="3"/>
  <c r="G21" i="3"/>
  <c r="G10" i="3"/>
  <c r="H82" i="4"/>
  <c r="G76" i="4"/>
  <c r="H63" i="4"/>
  <c r="H66" i="4"/>
  <c r="G83" i="4"/>
  <c r="H89" i="4"/>
  <c r="H78" i="4"/>
  <c r="G42" i="4"/>
  <c r="H48" i="4"/>
  <c r="G49" i="4"/>
  <c r="G18" i="4"/>
  <c r="G89" i="4"/>
  <c r="H30" i="4"/>
  <c r="H31" i="4"/>
  <c r="G65" i="4"/>
  <c r="G22" i="4"/>
  <c r="G86" i="4"/>
  <c r="H79" i="4"/>
  <c r="H68" i="4"/>
  <c r="H33" i="4"/>
  <c r="G35" i="4"/>
  <c r="H83" i="4"/>
  <c r="H42" i="4"/>
  <c r="G20" i="4"/>
  <c r="G28" i="4"/>
  <c r="H65" i="4"/>
  <c r="H76" i="4"/>
  <c r="H64" i="4"/>
  <c r="G78" i="4"/>
  <c r="H46" i="4"/>
  <c r="H41" i="4"/>
  <c r="G23" i="4"/>
  <c r="H32" i="4"/>
  <c r="G26" i="4"/>
  <c r="H81" i="4"/>
  <c r="G66" i="4"/>
  <c r="H71" i="4"/>
  <c r="H77" i="4"/>
  <c r="G40" i="4"/>
  <c r="H51" i="4"/>
  <c r="H20" i="4"/>
  <c r="G31" i="4"/>
  <c r="G19" i="4"/>
  <c r="H101" i="5"/>
  <c r="H93" i="5"/>
  <c r="H117" i="5"/>
  <c r="H112" i="5"/>
  <c r="H63" i="5"/>
  <c r="H58" i="5"/>
  <c r="H71" i="5"/>
  <c r="H67" i="5"/>
  <c r="H4" i="5"/>
  <c r="H100" i="5"/>
  <c r="H92" i="5"/>
  <c r="H64" i="5"/>
  <c r="H55" i="5"/>
  <c r="H123" i="5"/>
  <c r="H118" i="5"/>
  <c r="H107" i="5"/>
  <c r="H113" i="5"/>
  <c r="H115" i="5"/>
  <c r="G116" i="5"/>
  <c r="G72" i="5"/>
  <c r="G74" i="5"/>
  <c r="G2" i="5"/>
  <c r="G17" i="5"/>
  <c r="G16" i="5"/>
  <c r="G117" i="5"/>
  <c r="G112" i="5"/>
  <c r="G114" i="5"/>
  <c r="G127" i="5"/>
  <c r="G97" i="5"/>
  <c r="G60" i="5"/>
  <c r="G63" i="5"/>
  <c r="G59" i="5"/>
  <c r="G38" i="5"/>
  <c r="G9" i="5"/>
  <c r="G18" i="5"/>
  <c r="G3" i="5"/>
  <c r="H65" i="5"/>
  <c r="G51" i="5"/>
  <c r="G7" i="5"/>
  <c r="G52" i="1"/>
  <c r="G75" i="1"/>
  <c r="G11" i="1"/>
  <c r="G82" i="1"/>
  <c r="G101" i="1"/>
  <c r="G98" i="1"/>
  <c r="G15" i="1"/>
  <c r="G58" i="1"/>
  <c r="G45" i="1"/>
  <c r="G67" i="1"/>
  <c r="G13" i="1"/>
  <c r="G62" i="1"/>
  <c r="G71" i="1"/>
  <c r="G97" i="1"/>
  <c r="G89" i="1"/>
  <c r="G63" i="1"/>
  <c r="G50" i="1"/>
  <c r="G94" i="1"/>
  <c r="G7" i="1"/>
  <c r="G68" i="1"/>
  <c r="G51" i="1"/>
  <c r="G56" i="1"/>
  <c r="G95" i="1"/>
  <c r="G22" i="1"/>
  <c r="G21" i="1"/>
  <c r="F35" i="1" s="1"/>
  <c r="G55" i="1"/>
  <c r="G91" i="1"/>
  <c r="G100" i="1"/>
  <c r="G38" i="1"/>
  <c r="G43" i="1"/>
  <c r="G61" i="1"/>
  <c r="G29" i="1"/>
  <c r="G33" i="1"/>
  <c r="G46" i="1"/>
  <c r="G8" i="1"/>
  <c r="G30" i="1"/>
  <c r="G39" i="1"/>
  <c r="G35" i="1"/>
  <c r="G17" i="1"/>
  <c r="G69" i="1"/>
  <c r="G92" i="1"/>
  <c r="G77" i="1"/>
  <c r="G27" i="1"/>
  <c r="G93" i="1"/>
  <c r="G96" i="1"/>
  <c r="G85" i="1"/>
  <c r="G31" i="1"/>
  <c r="G99" i="1"/>
  <c r="G28" i="1"/>
  <c r="G47" i="1"/>
  <c r="G3" i="1"/>
  <c r="G32" i="1"/>
  <c r="G81" i="1"/>
  <c r="G70" i="1"/>
  <c r="G19" i="1"/>
  <c r="G90" i="1"/>
  <c r="G57" i="1"/>
  <c r="G72" i="1"/>
  <c r="G42" i="1"/>
  <c r="G73" i="1"/>
  <c r="G66" i="1"/>
  <c r="G48" i="1"/>
  <c r="G36" i="1"/>
  <c r="G59" i="1"/>
  <c r="G40" i="1"/>
  <c r="G83" i="1"/>
  <c r="G53" i="1"/>
  <c r="G78" i="1"/>
  <c r="G84" i="1"/>
  <c r="G41" i="1"/>
  <c r="G74" i="1"/>
  <c r="G10" i="1"/>
  <c r="F7" i="1" s="1"/>
  <c r="G87" i="1"/>
  <c r="G49" i="1"/>
  <c r="G16" i="1"/>
  <c r="G23" i="1"/>
  <c r="G24" i="1"/>
  <c r="G25" i="1"/>
  <c r="G4" i="1"/>
  <c r="G43" i="4"/>
  <c r="G74" i="4"/>
  <c r="G84" i="4"/>
  <c r="G63" i="4"/>
  <c r="G69" i="4"/>
  <c r="G58" i="4"/>
  <c r="H90" i="4"/>
  <c r="H87" i="4"/>
  <c r="H67" i="4"/>
  <c r="G60" i="4"/>
  <c r="G24" i="4"/>
  <c r="H19" i="4"/>
  <c r="H29" i="4"/>
  <c r="G34" i="4"/>
  <c r="H21" i="4"/>
  <c r="G80" i="4"/>
  <c r="H45" i="4"/>
  <c r="G17" i="4"/>
  <c r="H40" i="4"/>
  <c r="H70" i="4"/>
  <c r="G73" i="4"/>
  <c r="G44" i="4"/>
  <c r="H54" i="4"/>
  <c r="H53" i="4"/>
  <c r="H36" i="4"/>
  <c r="H25" i="4"/>
  <c r="G27" i="4"/>
  <c r="G94" i="5"/>
  <c r="G49" i="5"/>
  <c r="H20" i="5"/>
  <c r="H66" i="5"/>
  <c r="H102" i="5"/>
  <c r="G122" i="5"/>
  <c r="G85" i="5"/>
  <c r="G86" i="5"/>
  <c r="H3" i="5"/>
  <c r="G96" i="5"/>
  <c r="H119" i="5"/>
  <c r="G41" i="5"/>
  <c r="G79" i="5"/>
  <c r="H70" i="5"/>
  <c r="G93" i="5"/>
  <c r="H97" i="5"/>
  <c r="H109" i="5"/>
  <c r="G108" i="5"/>
  <c r="H114" i="5"/>
  <c r="H69" i="5"/>
  <c r="H75" i="5"/>
  <c r="G10" i="5"/>
  <c r="G14" i="5"/>
  <c r="G58" i="5"/>
  <c r="H34" i="2"/>
  <c r="G14" i="2"/>
  <c r="G15" i="2"/>
  <c r="H23" i="2"/>
  <c r="G9" i="2"/>
  <c r="G20" i="2"/>
  <c r="G16" i="2"/>
  <c r="G8" i="2"/>
  <c r="G59" i="3"/>
  <c r="G108" i="3"/>
  <c r="G52" i="3"/>
  <c r="G55" i="3"/>
  <c r="G94" i="3"/>
  <c r="G98" i="3"/>
  <c r="G43" i="3"/>
  <c r="G27" i="3"/>
  <c r="G20" i="3"/>
  <c r="G7" i="3"/>
  <c r="G83" i="3"/>
  <c r="G78" i="3"/>
  <c r="G101" i="3"/>
  <c r="G60" i="3"/>
  <c r="G13" i="3"/>
  <c r="G24" i="3"/>
  <c r="G56" i="3"/>
  <c r="G48" i="3"/>
  <c r="G109" i="3"/>
  <c r="G104" i="3"/>
  <c r="G62" i="3"/>
  <c r="G82" i="3"/>
  <c r="G22" i="3"/>
  <c r="G26" i="3"/>
  <c r="G5" i="3"/>
  <c r="G4" i="3"/>
  <c r="G17" i="3"/>
  <c r="G70" i="3"/>
  <c r="G54" i="3"/>
  <c r="G72" i="3"/>
  <c r="G71" i="3"/>
  <c r="G61" i="3"/>
  <c r="G32" i="3"/>
  <c r="G64" i="3"/>
  <c r="G58" i="3"/>
  <c r="H94" i="5"/>
  <c r="G69" i="5"/>
  <c r="G70" i="5"/>
  <c r="H23" i="5"/>
  <c r="G43" i="5"/>
  <c r="G62" i="5"/>
  <c r="H99" i="5"/>
  <c r="G126" i="5"/>
  <c r="H53" i="5"/>
  <c r="H44" i="5"/>
  <c r="H56" i="5"/>
  <c r="H32" i="5"/>
  <c r="H54" i="5"/>
  <c r="H84" i="5"/>
  <c r="H89" i="5"/>
  <c r="G98" i="5"/>
  <c r="G105" i="5"/>
  <c r="H111" i="5"/>
  <c r="H110" i="5"/>
  <c r="G103" i="5"/>
  <c r="H88" i="5"/>
  <c r="G78" i="5"/>
  <c r="H57" i="5"/>
  <c r="G45" i="5"/>
  <c r="G40" i="5"/>
  <c r="G15" i="5"/>
  <c r="G109" i="5"/>
  <c r="G75" i="5"/>
  <c r="G13" i="5"/>
  <c r="H98" i="5"/>
  <c r="H116" i="5"/>
  <c r="H52" i="5"/>
  <c r="G11" i="5"/>
  <c r="G89" i="5"/>
  <c r="G111" i="5"/>
  <c r="G44" i="5"/>
  <c r="H78" i="5"/>
  <c r="G124" i="5"/>
  <c r="G20" i="5"/>
  <c r="H12" i="5"/>
  <c r="H90" i="5"/>
  <c r="H95" i="5"/>
  <c r="H106" i="5"/>
  <c r="G102" i="5"/>
  <c r="G125" i="5"/>
  <c r="G121" i="5"/>
  <c r="G104" i="5"/>
  <c r="H85" i="5"/>
  <c r="H77" i="5"/>
  <c r="G50" i="5"/>
  <c r="G25" i="5"/>
  <c r="G42" i="5"/>
  <c r="G68" i="5"/>
  <c r="G65" i="5"/>
  <c r="G57" i="5"/>
  <c r="G39" i="5"/>
  <c r="G110" i="5"/>
  <c r="G84" i="5"/>
  <c r="G64" i="5"/>
  <c r="H105" i="5"/>
  <c r="H124" i="5"/>
  <c r="G56" i="5"/>
  <c r="H103" i="5"/>
  <c r="H22" i="5"/>
  <c r="G66" i="5"/>
  <c r="H62" i="5"/>
  <c r="H61" i="5"/>
  <c r="G99" i="5"/>
  <c r="H122" i="5"/>
  <c r="H126" i="5"/>
  <c r="H91" i="5"/>
  <c r="H73" i="5"/>
  <c r="G53" i="5"/>
  <c r="G47" i="5"/>
  <c r="G46" i="5"/>
  <c r="G36" i="5"/>
  <c r="G119" i="5"/>
  <c r="G107" i="5"/>
  <c r="G88" i="5"/>
  <c r="G54" i="5"/>
  <c r="H104" i="5"/>
  <c r="H2" i="5"/>
  <c r="H86" i="5"/>
  <c r="G37" i="5"/>
  <c r="G73" i="5"/>
  <c r="G113" i="5"/>
  <c r="G123" i="5"/>
  <c r="G61" i="5"/>
  <c r="G71" i="5"/>
  <c r="G55" i="5"/>
  <c r="H121" i="5"/>
  <c r="G115" i="5"/>
  <c r="G118" i="5"/>
  <c r="G106" i="5"/>
  <c r="G90" i="5"/>
  <c r="G22" i="5"/>
  <c r="G67" i="5"/>
  <c r="G92" i="5"/>
  <c r="H125" i="5"/>
  <c r="G95" i="5"/>
  <c r="G77" i="5"/>
  <c r="G91" i="5"/>
  <c r="G4" i="5"/>
  <c r="H74" i="5"/>
  <c r="G12" i="5"/>
  <c r="G103" i="3"/>
  <c r="G33" i="3"/>
  <c r="G106" i="3"/>
  <c r="G95" i="3"/>
  <c r="G96" i="3"/>
  <c r="G88" i="3"/>
  <c r="G53" i="3"/>
  <c r="G50" i="3"/>
  <c r="G41" i="3"/>
  <c r="G39" i="3"/>
  <c r="G35" i="3"/>
  <c r="G3" i="3"/>
  <c r="G28" i="3"/>
  <c r="G18" i="3"/>
  <c r="G84" i="3"/>
  <c r="G93" i="3"/>
  <c r="G107" i="3"/>
  <c r="G90" i="3"/>
  <c r="G85" i="3"/>
  <c r="G92" i="3"/>
  <c r="G65" i="3"/>
  <c r="G67" i="3"/>
  <c r="G6" i="3"/>
  <c r="G40" i="3"/>
  <c r="G9" i="3"/>
  <c r="G25" i="3"/>
  <c r="G29" i="3"/>
  <c r="G23" i="3"/>
  <c r="H86" i="4"/>
  <c r="H49" i="4"/>
  <c r="G88" i="4"/>
  <c r="G81" i="4"/>
  <c r="G71" i="4"/>
  <c r="G68" i="4"/>
  <c r="G47" i="4"/>
  <c r="H47" i="4"/>
  <c r="G46" i="4"/>
  <c r="G41" i="4"/>
  <c r="G62" i="4"/>
  <c r="G33" i="4"/>
  <c r="G36" i="4"/>
  <c r="G56" i="4"/>
  <c r="H56" i="4"/>
  <c r="H23" i="4"/>
  <c r="G64" i="4"/>
  <c r="H85" i="4"/>
  <c r="G85" i="4"/>
  <c r="G30" i="4"/>
  <c r="G51" i="4"/>
  <c r="G39" i="4"/>
  <c r="H39" i="4"/>
  <c r="G29" i="4"/>
  <c r="H22" i="4"/>
  <c r="G72" i="4"/>
  <c r="G75" i="4"/>
  <c r="G77" i="4"/>
  <c r="G16" i="4"/>
  <c r="G10" i="4"/>
  <c r="G48" i="4"/>
  <c r="G55" i="4"/>
  <c r="H55" i="4"/>
  <c r="G32" i="4"/>
  <c r="G25" i="4"/>
  <c r="F20" i="1" l="1"/>
  <c r="F47" i="1"/>
  <c r="F11" i="6"/>
  <c r="F13" i="6"/>
  <c r="F12" i="1"/>
  <c r="F18" i="1"/>
  <c r="F14" i="1"/>
  <c r="F6" i="6"/>
  <c r="F9" i="6"/>
  <c r="F5" i="6"/>
  <c r="F3" i="6"/>
  <c r="F35" i="6"/>
  <c r="F30" i="6"/>
  <c r="F7" i="6"/>
  <c r="F31" i="6"/>
  <c r="F26" i="6"/>
  <c r="F12" i="6"/>
  <c r="F20" i="6"/>
  <c r="F28" i="6"/>
  <c r="F34" i="6"/>
  <c r="F17" i="6"/>
  <c r="F33" i="6"/>
  <c r="F22" i="6"/>
  <c r="F14" i="6"/>
  <c r="F36" i="6"/>
  <c r="F23" i="6"/>
  <c r="F18" i="6"/>
  <c r="F37" i="6"/>
  <c r="F27" i="6"/>
  <c r="F29" i="6"/>
  <c r="F2" i="6"/>
  <c r="F25" i="6"/>
  <c r="F24" i="6"/>
  <c r="F4" i="6"/>
  <c r="F32" i="6"/>
  <c r="F21" i="6"/>
  <c r="F10" i="6"/>
  <c r="F19" i="6"/>
  <c r="F15" i="6"/>
  <c r="F88" i="1"/>
  <c r="F75" i="1"/>
  <c r="F4" i="1"/>
  <c r="F32" i="1"/>
  <c r="F54" i="1"/>
  <c r="F73" i="1"/>
  <c r="F67" i="1"/>
  <c r="F9" i="1"/>
  <c r="F71" i="1"/>
  <c r="F10" i="1"/>
  <c r="F94" i="1"/>
  <c r="F86" i="1"/>
  <c r="F76" i="1"/>
  <c r="F65" i="1"/>
  <c r="F3" i="1"/>
  <c r="F51" i="1"/>
  <c r="F29" i="1"/>
  <c r="F63" i="1"/>
  <c r="F101" i="1"/>
  <c r="F16" i="1"/>
  <c r="F72" i="1"/>
  <c r="F44" i="1"/>
  <c r="F82" i="1"/>
  <c r="F45" i="1"/>
  <c r="F97" i="1"/>
  <c r="F56" i="1"/>
  <c r="F13" i="1"/>
  <c r="F89" i="1"/>
  <c r="F37" i="1"/>
  <c r="F83" i="1"/>
  <c r="F60" i="1"/>
  <c r="F98" i="1"/>
  <c r="F15" i="1"/>
  <c r="F21" i="1"/>
  <c r="F2" i="1"/>
  <c r="F50" i="1"/>
  <c r="F36" i="1"/>
  <c r="F87" i="1"/>
  <c r="F27" i="1"/>
  <c r="F17" i="1"/>
  <c r="F8" i="1"/>
  <c r="F79" i="1"/>
  <c r="F64" i="1"/>
  <c r="F58" i="1"/>
  <c r="F62" i="1"/>
  <c r="F11" i="1"/>
  <c r="F84" i="1"/>
  <c r="F41" i="1"/>
  <c r="H24" i="4"/>
  <c r="G70" i="4"/>
  <c r="H80" i="4"/>
  <c r="G87" i="4"/>
  <c r="H34" i="4"/>
  <c r="F31" i="1"/>
  <c r="F80" i="1"/>
  <c r="F68" i="1"/>
  <c r="F43" i="1"/>
  <c r="F57" i="1"/>
  <c r="F59" i="1"/>
  <c r="F23" i="1"/>
  <c r="F53" i="1"/>
  <c r="F24" i="1"/>
  <c r="F5" i="1"/>
  <c r="F6" i="1"/>
  <c r="F66" i="1"/>
  <c r="F100" i="1"/>
  <c r="F25" i="1"/>
  <c r="F55" i="1"/>
  <c r="F49" i="1"/>
  <c r="F52" i="1"/>
  <c r="F74" i="1"/>
  <c r="F40" i="1"/>
  <c r="F78" i="1"/>
  <c r="F90" i="1"/>
  <c r="F48" i="1"/>
  <c r="F93" i="1"/>
  <c r="F92" i="1"/>
  <c r="F42" i="1"/>
  <c r="F85" i="1"/>
  <c r="F96" i="1"/>
  <c r="F95" i="1"/>
  <c r="H84" i="4"/>
  <c r="H44" i="4"/>
  <c r="G53" i="4"/>
  <c r="H73" i="4"/>
  <c r="H17" i="4"/>
  <c r="H74" i="4"/>
  <c r="H27" i="4"/>
  <c r="F77" i="1"/>
  <c r="F99" i="1"/>
  <c r="F91" i="1"/>
  <c r="F81" i="1"/>
  <c r="F39" i="1"/>
  <c r="F46" i="1"/>
  <c r="F61" i="1"/>
  <c r="F26" i="1"/>
  <c r="F70" i="1"/>
  <c r="F34" i="1"/>
  <c r="F30" i="1"/>
  <c r="F33" i="1"/>
  <c r="F28" i="1"/>
  <c r="F38" i="1"/>
  <c r="F22" i="1"/>
  <c r="F19" i="1"/>
  <c r="F69" i="1"/>
  <c r="H69" i="4"/>
  <c r="G45" i="4"/>
  <c r="G67" i="4"/>
  <c r="G90" i="4"/>
  <c r="H43" i="4"/>
  <c r="G54" i="4"/>
  <c r="G21" i="4"/>
  <c r="H60" i="4"/>
</calcChain>
</file>

<file path=xl/sharedStrings.xml><?xml version="1.0" encoding="utf-8"?>
<sst xmlns="http://schemas.openxmlformats.org/spreadsheetml/2006/main" count="3315" uniqueCount="998">
  <si>
    <t>Cat</t>
  </si>
  <si>
    <t>Gender</t>
  </si>
  <si>
    <t>Last Name</t>
  </si>
  <si>
    <t>First Name</t>
  </si>
  <si>
    <t>Club/Team</t>
  </si>
  <si>
    <t>Rank</t>
  </si>
  <si>
    <t>Total Upgrade Points</t>
  </si>
  <si>
    <t>2017 Learn to Race Points</t>
  </si>
  <si>
    <t>RMCC - Hill Climb (B)</t>
  </si>
  <si>
    <t>RMCC - Criterium (B)</t>
  </si>
  <si>
    <t>RMCC - Omnium (A)</t>
  </si>
  <si>
    <t>Tour de Bowness - Hill Climb (B)</t>
  </si>
  <si>
    <t>Tour de Bowness - Criterium (B)</t>
  </si>
  <si>
    <t>Tour de Bowness - Omnium (A)</t>
  </si>
  <si>
    <t>ITT Provincial Championships (A)</t>
  </si>
  <si>
    <t>2F</t>
  </si>
  <si>
    <t>F</t>
  </si>
  <si>
    <t>MANCA</t>
  </si>
  <si>
    <t>Terra</t>
  </si>
  <si>
    <t>Velocity CC</t>
  </si>
  <si>
    <t>TALMAN</t>
  </si>
  <si>
    <t>Anna</t>
  </si>
  <si>
    <t>GIBSON</t>
  </si>
  <si>
    <t>Kinley</t>
  </si>
  <si>
    <t>Trek Red Truck p/b Mosaic Homes</t>
  </si>
  <si>
    <t>COUND</t>
  </si>
  <si>
    <t>Pauline</t>
  </si>
  <si>
    <t>Calgary Crankmasters</t>
  </si>
  <si>
    <t xml:space="preserve">HARVIE*  </t>
  </si>
  <si>
    <t>Emeliah</t>
  </si>
  <si>
    <t>Rundle Mountain Cycling Club</t>
  </si>
  <si>
    <t xml:space="preserve">POIDEVIN  </t>
  </si>
  <si>
    <t>Sara</t>
  </si>
  <si>
    <t>Bicisport</t>
  </si>
  <si>
    <t>2M</t>
  </si>
  <si>
    <t>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</si>
  <si>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</si>
  <si>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</si>
  <si>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</si>
  <si>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</si>
  <si>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</si>
  <si>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</si>
  <si>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</si>
  <si>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ENTER</t>
  </si>
  <si>
    <t>Marc</t>
  </si>
  <si>
    <t xml:space="preserve">CRANE </t>
  </si>
  <si>
    <t>Robert</t>
  </si>
  <si>
    <t xml:space="preserve">Synergy Racing </t>
  </si>
  <si>
    <t xml:space="preserve">BAYER </t>
  </si>
  <si>
    <t>Evan</t>
  </si>
  <si>
    <t>WOOD</t>
  </si>
  <si>
    <t>Dan</t>
  </si>
  <si>
    <t>Independent</t>
  </si>
  <si>
    <t xml:space="preserve">BEALL </t>
  </si>
  <si>
    <t>Isaac</t>
  </si>
  <si>
    <t xml:space="preserve">TOPPINGS </t>
  </si>
  <si>
    <t>Connor</t>
  </si>
  <si>
    <t>GONZALEZ</t>
  </si>
  <si>
    <t>Willy</t>
  </si>
  <si>
    <t>Top Gear</t>
  </si>
  <si>
    <t xml:space="preserve">BSCHADEN </t>
  </si>
  <si>
    <t>Ben</t>
  </si>
  <si>
    <t>United Cycle</t>
  </si>
  <si>
    <t>VAN DEN HAM</t>
  </si>
  <si>
    <t>Michael</t>
  </si>
  <si>
    <t>DEBELLEFEUILLE</t>
  </si>
  <si>
    <t>Craig</t>
  </si>
  <si>
    <t>Cyclemeisters/Bow Cycle</t>
  </si>
  <si>
    <t xml:space="preserve">MUNDY </t>
  </si>
  <si>
    <t>Stephen</t>
  </si>
  <si>
    <t>Pedalhead Road Works</t>
  </si>
  <si>
    <t>DUPUIS</t>
  </si>
  <si>
    <t>MCKNIGHT</t>
  </si>
  <si>
    <t>Bailey</t>
  </si>
  <si>
    <t>H&amp;R Block Pro Cycling</t>
  </si>
  <si>
    <t xml:space="preserve">KLARENBACH </t>
  </si>
  <si>
    <t>Scott</t>
  </si>
  <si>
    <t>Edmonton Road &amp; Track Club</t>
  </si>
  <si>
    <t xml:space="preserve">ROKOSH </t>
  </si>
  <si>
    <t>Kevin</t>
  </si>
  <si>
    <t>MEDINSKI</t>
  </si>
  <si>
    <t>Micah</t>
  </si>
  <si>
    <t xml:space="preserve">OWEN </t>
  </si>
  <si>
    <t>Dougal</t>
  </si>
  <si>
    <t xml:space="preserve">ADOMONIS </t>
  </si>
  <si>
    <t>Lukas</t>
  </si>
  <si>
    <t>Juventus</t>
  </si>
  <si>
    <t>BECKER</t>
  </si>
  <si>
    <t>Stephan</t>
  </si>
  <si>
    <t>Peloton Racing p/b Northern Backup</t>
  </si>
  <si>
    <t xml:space="preserve">PROCHE </t>
  </si>
  <si>
    <t>Jason</t>
  </si>
  <si>
    <t xml:space="preserve">WILSON </t>
  </si>
  <si>
    <t xml:space="preserve">FAAS </t>
  </si>
  <si>
    <t>Mark</t>
  </si>
  <si>
    <t>MACDONALD</t>
  </si>
  <si>
    <t>Geoff</t>
  </si>
  <si>
    <t xml:space="preserve">JENSEN </t>
  </si>
  <si>
    <t>Eric</t>
  </si>
  <si>
    <t>CLARKE</t>
  </si>
  <si>
    <t>Duncan</t>
  </si>
  <si>
    <t>Grande Prairie Wheelers</t>
  </si>
  <si>
    <t>WILLIAMS</t>
  </si>
  <si>
    <t>Trev</t>
  </si>
  <si>
    <t>Speed Theory Cycling</t>
  </si>
  <si>
    <t>GIBBONS</t>
  </si>
  <si>
    <t>Darren</t>
  </si>
  <si>
    <t>BLAND</t>
  </si>
  <si>
    <t>Dennis</t>
  </si>
  <si>
    <t>BUNNIN</t>
  </si>
  <si>
    <t>Shawn</t>
  </si>
  <si>
    <t>Deadgoat Racing</t>
  </si>
  <si>
    <t>FERRIS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</si>
  <si>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</si>
  <si>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</si>
  <si>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</si>
  <si>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</si>
  <si>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</si>
  <si>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</si>
  <si>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</si>
  <si>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FURLONG</t>
  </si>
  <si>
    <t>Barrie</t>
  </si>
  <si>
    <t>Soul Sportif</t>
  </si>
  <si>
    <t>VERVEDA*</t>
  </si>
  <si>
    <t xml:space="preserve">PERRON </t>
  </si>
  <si>
    <t>Jeff</t>
  </si>
  <si>
    <t>STICKLAND</t>
  </si>
  <si>
    <t>Mike</t>
  </si>
  <si>
    <t>LIVESEY*</t>
  </si>
  <si>
    <t>Aidan</t>
  </si>
  <si>
    <t xml:space="preserve">FALKENBERG </t>
  </si>
  <si>
    <t>Aaron</t>
  </si>
  <si>
    <t xml:space="preserve">PAAUWE </t>
  </si>
  <si>
    <t>Reinier</t>
  </si>
  <si>
    <t xml:space="preserve">NELSON </t>
  </si>
  <si>
    <t>Lee</t>
  </si>
  <si>
    <t xml:space="preserve">ADAMSON </t>
  </si>
  <si>
    <t>Shaun</t>
  </si>
  <si>
    <t>ANDERSON</t>
  </si>
  <si>
    <t>Kyle</t>
  </si>
  <si>
    <t>AULD</t>
  </si>
  <si>
    <t>Ian</t>
  </si>
  <si>
    <t xml:space="preserve">BARR </t>
  </si>
  <si>
    <t>Sean</t>
  </si>
  <si>
    <t>BURTNIK</t>
  </si>
  <si>
    <t>Mason</t>
  </si>
  <si>
    <t>SMARTSAVVY+ pb IRIS</t>
  </si>
  <si>
    <t>COPELAND</t>
  </si>
  <si>
    <t>Bruce</t>
  </si>
  <si>
    <t>CROSTON</t>
  </si>
  <si>
    <t>Colin</t>
  </si>
  <si>
    <t xml:space="preserve">DEAN </t>
  </si>
  <si>
    <t>James</t>
  </si>
  <si>
    <t>ELLIOTT</t>
  </si>
  <si>
    <t>Nathan</t>
  </si>
  <si>
    <t>Hardcore Cycling Club</t>
  </si>
  <si>
    <t xml:space="preserve">EPP </t>
  </si>
  <si>
    <t>Noah</t>
  </si>
  <si>
    <t xml:space="preserve">HENRY </t>
  </si>
  <si>
    <t>Troy</t>
  </si>
  <si>
    <t xml:space="preserve">HOLMES </t>
  </si>
  <si>
    <t>David</t>
  </si>
  <si>
    <t xml:space="preserve">KILLICK </t>
  </si>
  <si>
    <t>Anthony</t>
  </si>
  <si>
    <t>KNIGHT</t>
  </si>
  <si>
    <t>Peter</t>
  </si>
  <si>
    <t xml:space="preserve">KROPF </t>
  </si>
  <si>
    <t>Joshua</t>
  </si>
  <si>
    <t>LAMB</t>
  </si>
  <si>
    <t>Jamie</t>
  </si>
  <si>
    <t>MCCONNELL</t>
  </si>
  <si>
    <t xml:space="preserve">MILLS-CONNERY </t>
  </si>
  <si>
    <t>Fraser</t>
  </si>
  <si>
    <t xml:space="preserve">MULLER </t>
  </si>
  <si>
    <t>Kaleb</t>
  </si>
  <si>
    <t xml:space="preserve">NILES </t>
  </si>
  <si>
    <t xml:space="preserve">PERSON </t>
  </si>
  <si>
    <t>Brett</t>
  </si>
  <si>
    <t>REID</t>
  </si>
  <si>
    <t xml:space="preserve">Rob  </t>
  </si>
  <si>
    <t xml:space="preserve">ROCKWELL </t>
  </si>
  <si>
    <t xml:space="preserve">SMITH </t>
  </si>
  <si>
    <t>Tyson</t>
  </si>
  <si>
    <t xml:space="preserve">SMITHEMAN </t>
  </si>
  <si>
    <t>Spencer</t>
  </si>
  <si>
    <t>YOUNG</t>
  </si>
  <si>
    <t>3F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</si>
  <si>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</si>
  <si>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</si>
  <si>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</si>
  <si>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</si>
  <si>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</si>
  <si>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</si>
  <si>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</si>
  <si>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</si>
  <si>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</si>
  <si>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MICHALSKI</t>
  </si>
  <si>
    <t>Marie</t>
  </si>
  <si>
    <t>KENDELL</t>
  </si>
  <si>
    <t>Janelle</t>
  </si>
  <si>
    <t>RUTTAN</t>
  </si>
  <si>
    <t>Erin</t>
  </si>
  <si>
    <t>TRAXLER*</t>
  </si>
  <si>
    <t>Anna Gabrielle</t>
  </si>
  <si>
    <t xml:space="preserve">DUDEMAINE </t>
  </si>
  <si>
    <t>Anne-Julie</t>
  </si>
  <si>
    <t>BUCHIGNANI</t>
  </si>
  <si>
    <t>Sherri</t>
  </si>
  <si>
    <t>HARGREAVES</t>
  </si>
  <si>
    <t>Samantha</t>
  </si>
  <si>
    <t>WEBSTER</t>
  </si>
  <si>
    <t>Brittany</t>
  </si>
  <si>
    <t>HAGEDORN</t>
  </si>
  <si>
    <t xml:space="preserve">Kara </t>
  </si>
  <si>
    <t>Gail</t>
  </si>
  <si>
    <t>FERGUSSON</t>
  </si>
  <si>
    <t>Kendra</t>
  </si>
  <si>
    <t>TCR Sports Lab</t>
  </si>
  <si>
    <t>UTTING</t>
  </si>
  <si>
    <t>Sonia</t>
  </si>
  <si>
    <t>SPAN Racing</t>
  </si>
  <si>
    <t>MALCOLM</t>
  </si>
  <si>
    <t>Colleen</t>
  </si>
  <si>
    <t xml:space="preserve">CURTIS </t>
  </si>
  <si>
    <t>Katy</t>
  </si>
  <si>
    <t>KOENIG</t>
  </si>
  <si>
    <t>SHANTEL</t>
  </si>
  <si>
    <t>Kokanee Redbike</t>
  </si>
  <si>
    <t>MCCARTHY</t>
  </si>
  <si>
    <t>Katharine</t>
  </si>
  <si>
    <t>WOZNY</t>
  </si>
  <si>
    <t>3M</t>
  </si>
  <si>
    <t>LANGILLE</t>
  </si>
  <si>
    <t>Brandon</t>
  </si>
  <si>
    <t>Jacob</t>
  </si>
  <si>
    <t>PINTER FINDLATER</t>
  </si>
  <si>
    <t>Dylan</t>
  </si>
  <si>
    <t>TOTH</t>
  </si>
  <si>
    <t>Ethan</t>
  </si>
  <si>
    <t>PUGH</t>
  </si>
  <si>
    <t>Adam</t>
  </si>
  <si>
    <t xml:space="preserve">ROPER </t>
  </si>
  <si>
    <t>Curtis</t>
  </si>
  <si>
    <t>ARNOLD</t>
  </si>
  <si>
    <t>NOBLE</t>
  </si>
  <si>
    <t xml:space="preserve">WALDHUBER </t>
  </si>
  <si>
    <t>Headwinds CC</t>
  </si>
  <si>
    <t>MARTENS</t>
  </si>
  <si>
    <t>Blizzard Bike Club</t>
  </si>
  <si>
    <t>EVANS</t>
  </si>
  <si>
    <t>Neil</t>
  </si>
  <si>
    <t>KING</t>
  </si>
  <si>
    <t>Don</t>
  </si>
  <si>
    <t>LOUIS*</t>
  </si>
  <si>
    <t xml:space="preserve">DAHMS </t>
  </si>
  <si>
    <t>Terence</t>
  </si>
  <si>
    <t>RUSH</t>
  </si>
  <si>
    <t>Shane</t>
  </si>
  <si>
    <t xml:space="preserve">STANKEVICIUS </t>
  </si>
  <si>
    <t>Joe</t>
  </si>
  <si>
    <t>SUTHERLAND</t>
  </si>
  <si>
    <t>Alan</t>
  </si>
  <si>
    <t>Central Alberta Bicycle Club</t>
  </si>
  <si>
    <t>TYMCHUK</t>
  </si>
  <si>
    <t>Brad</t>
  </si>
  <si>
    <t>CARVER</t>
  </si>
  <si>
    <t xml:space="preserve">HIGUCHI </t>
  </si>
  <si>
    <t>Masa</t>
  </si>
  <si>
    <t>ANTONIOU</t>
  </si>
  <si>
    <t>Lampros</t>
  </si>
  <si>
    <t>THUMLERT</t>
  </si>
  <si>
    <t>Brent</t>
  </si>
  <si>
    <t xml:space="preserve">MACKENZIE </t>
  </si>
  <si>
    <t>DELOS REYES</t>
  </si>
  <si>
    <t>Manny</t>
  </si>
  <si>
    <t>Mud Sweat and Gears</t>
  </si>
  <si>
    <t>WATSON</t>
  </si>
  <si>
    <t>Daniel</t>
  </si>
  <si>
    <t>TOPILKO</t>
  </si>
  <si>
    <t>RIESS</t>
  </si>
  <si>
    <t>Kenneth</t>
  </si>
  <si>
    <t>VANDYK</t>
  </si>
  <si>
    <t>Jack</t>
  </si>
  <si>
    <t xml:space="preserve">DAVIS </t>
  </si>
  <si>
    <t>BRANDRICK</t>
  </si>
  <si>
    <t>Rob</t>
  </si>
  <si>
    <t>ERMANTROUT</t>
  </si>
  <si>
    <t>Paul</t>
  </si>
  <si>
    <t xml:space="preserve">KENDAL </t>
  </si>
  <si>
    <t>BULGER</t>
  </si>
  <si>
    <t xml:space="preserve">Tim  </t>
  </si>
  <si>
    <t xml:space="preserve">ROSSMANN 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</si>
  <si>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</si>
  <si>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</si>
  <si>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</si>
  <si>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</si>
  <si>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</si>
  <si>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</si>
  <si>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</si>
  <si>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MAK</t>
  </si>
  <si>
    <t>Tommy</t>
  </si>
  <si>
    <t>DODD</t>
  </si>
  <si>
    <t>Martin</t>
  </si>
  <si>
    <t>HEACOCK</t>
  </si>
  <si>
    <t>Edward</t>
  </si>
  <si>
    <t>JANSSEN**</t>
  </si>
  <si>
    <t>Jayke</t>
  </si>
  <si>
    <t>HAMILTON</t>
  </si>
  <si>
    <t>Nicolas</t>
  </si>
  <si>
    <t>KENNEDY</t>
  </si>
  <si>
    <t>Ryan</t>
  </si>
  <si>
    <t>DOORNBOS</t>
  </si>
  <si>
    <t xml:space="preserve">BELCHER </t>
  </si>
  <si>
    <t>Derek</t>
  </si>
  <si>
    <t>AUER</t>
  </si>
  <si>
    <t>Thomas</t>
  </si>
  <si>
    <t xml:space="preserve">FENNELL </t>
  </si>
  <si>
    <t>Mitchell</t>
  </si>
  <si>
    <t>AUSTEN</t>
  </si>
  <si>
    <t>Timothy</t>
  </si>
  <si>
    <t>SAVIN</t>
  </si>
  <si>
    <t xml:space="preserve">KIRKER </t>
  </si>
  <si>
    <t>University of British Columbia</t>
  </si>
  <si>
    <t>RAYNER</t>
  </si>
  <si>
    <t>Phil</t>
  </si>
  <si>
    <t>DICKINSON</t>
  </si>
  <si>
    <t>Cory</t>
  </si>
  <si>
    <t xml:space="preserve">GODLONTON </t>
  </si>
  <si>
    <t>Cody</t>
  </si>
  <si>
    <t>Calgary Bicycle Track League</t>
  </si>
  <si>
    <t xml:space="preserve">HOWARD </t>
  </si>
  <si>
    <t>Bryon</t>
  </si>
  <si>
    <t xml:space="preserve">JACSO </t>
  </si>
  <si>
    <t>Ferenc</t>
  </si>
  <si>
    <t xml:space="preserve">BERGMANN </t>
  </si>
  <si>
    <t>Karel</t>
  </si>
  <si>
    <t>KENNY</t>
  </si>
  <si>
    <t>RUMSEY</t>
  </si>
  <si>
    <t xml:space="preserve">BURTNIK </t>
  </si>
  <si>
    <t>Bill</t>
  </si>
  <si>
    <t xml:space="preserve">DIXON </t>
  </si>
  <si>
    <t>PARADIS</t>
  </si>
  <si>
    <t>Clayton</t>
  </si>
  <si>
    <t>DYCKE</t>
  </si>
  <si>
    <t>Greg</t>
  </si>
  <si>
    <t>Lance</t>
  </si>
  <si>
    <t xml:space="preserve">MUNRO </t>
  </si>
  <si>
    <t>PARKER</t>
  </si>
  <si>
    <t xml:space="preserve">COGHLAN </t>
  </si>
  <si>
    <t>SACKNEY</t>
  </si>
  <si>
    <t xml:space="preserve">ROBINSON </t>
  </si>
  <si>
    <t>CROCKETT</t>
  </si>
  <si>
    <t xml:space="preserve">Ken </t>
  </si>
  <si>
    <t>4F</t>
  </si>
  <si>
    <t>FOSTER</t>
  </si>
  <si>
    <t>Sarah</t>
  </si>
  <si>
    <t>BOWLES</t>
  </si>
  <si>
    <t>Diane</t>
  </si>
  <si>
    <t>Café Roubaix</t>
  </si>
  <si>
    <t>COLLIER</t>
  </si>
  <si>
    <t>Devaney</t>
  </si>
  <si>
    <t>CASTRO</t>
  </si>
  <si>
    <t>Kelsey</t>
  </si>
  <si>
    <t>MEC Calgary</t>
  </si>
  <si>
    <t>POIDEVIN</t>
  </si>
  <si>
    <t>Eva</t>
  </si>
  <si>
    <t>WILSON-GIBBONS</t>
  </si>
  <si>
    <t>Jenny</t>
  </si>
  <si>
    <t>STROHSCHEIN</t>
  </si>
  <si>
    <t>Elka</t>
  </si>
  <si>
    <t>SOMERSET</t>
  </si>
  <si>
    <t>Lindsay</t>
  </si>
  <si>
    <t>DONALDSON</t>
  </si>
  <si>
    <t>Shawna</t>
  </si>
  <si>
    <t>POIRIER</t>
  </si>
  <si>
    <t>Suzie</t>
  </si>
  <si>
    <t>LILLY</t>
  </si>
  <si>
    <t>Jessie</t>
  </si>
  <si>
    <t>CAMICIOLI</t>
  </si>
  <si>
    <t>Emma</t>
  </si>
  <si>
    <t>GORDON</t>
  </si>
  <si>
    <t>Shannon</t>
  </si>
  <si>
    <t>ELLIS</t>
  </si>
  <si>
    <t>Meika</t>
  </si>
  <si>
    <t>4M</t>
  </si>
  <si>
    <t>Jackson</t>
  </si>
  <si>
    <t>LAVOIE</t>
  </si>
  <si>
    <t>Rejean</t>
  </si>
  <si>
    <t>POOTZ</t>
  </si>
  <si>
    <t xml:space="preserve">SAMETZ </t>
  </si>
  <si>
    <t>MATHEUSIK</t>
  </si>
  <si>
    <t>BOILEAU</t>
  </si>
  <si>
    <t>MOTT</t>
  </si>
  <si>
    <t>BACHMAN</t>
  </si>
  <si>
    <t>Jay</t>
  </si>
  <si>
    <t>KIM</t>
  </si>
  <si>
    <t>Robin</t>
  </si>
  <si>
    <t>NGUYEN</t>
  </si>
  <si>
    <t>Albert</t>
  </si>
  <si>
    <t>HUGHES</t>
  </si>
  <si>
    <t>LOF*</t>
  </si>
  <si>
    <t>Lars</t>
  </si>
  <si>
    <t>BASTARACHE</t>
  </si>
  <si>
    <t>DE VERA</t>
  </si>
  <si>
    <t>Aldrin</t>
  </si>
  <si>
    <t>JOHNSTON</t>
  </si>
  <si>
    <t>SHORTRIDGE</t>
  </si>
  <si>
    <t>Travis</t>
  </si>
  <si>
    <t>54 Blue</t>
  </si>
  <si>
    <t>WATTS</t>
  </si>
  <si>
    <t>Graham</t>
  </si>
  <si>
    <t>MOORE</t>
  </si>
  <si>
    <t>HEGER</t>
  </si>
  <si>
    <t>Elmar</t>
  </si>
  <si>
    <t>KITSON</t>
  </si>
  <si>
    <t>Jeremy</t>
  </si>
  <si>
    <t>MACKIE</t>
  </si>
  <si>
    <t>Jeffrey</t>
  </si>
  <si>
    <t>Mika</t>
  </si>
  <si>
    <t xml:space="preserve">DODD </t>
  </si>
  <si>
    <t>THOMAS</t>
  </si>
  <si>
    <t>Redbike</t>
  </si>
  <si>
    <t>VILLENEUVE</t>
  </si>
  <si>
    <t xml:space="preserve">NICHOLSON </t>
  </si>
  <si>
    <t>Gregory</t>
  </si>
  <si>
    <t xml:space="preserve">LEMISKI </t>
  </si>
  <si>
    <t>HAGEN</t>
  </si>
  <si>
    <t>JAMIESON</t>
  </si>
  <si>
    <t>Bryce</t>
  </si>
  <si>
    <t>BIRD</t>
  </si>
  <si>
    <t>Jon</t>
  </si>
  <si>
    <t>WILLIAMSON</t>
  </si>
  <si>
    <t>Philip</t>
  </si>
  <si>
    <t>PETRYSHEN</t>
  </si>
  <si>
    <t>Wyatt</t>
  </si>
  <si>
    <t>SANTOS</t>
  </si>
  <si>
    <t>John Bernard</t>
  </si>
  <si>
    <t>PETTY</t>
  </si>
  <si>
    <t>BOLIVAR</t>
  </si>
  <si>
    <t>Chris</t>
  </si>
  <si>
    <t xml:space="preserve">BURTON </t>
  </si>
  <si>
    <t>DYCK</t>
  </si>
  <si>
    <t>Dale</t>
  </si>
  <si>
    <t>CHAN</t>
  </si>
  <si>
    <t>Titus</t>
  </si>
  <si>
    <t xml:space="preserve">STANKOVSKI </t>
  </si>
  <si>
    <t>Ilija</t>
  </si>
  <si>
    <t xml:space="preserve">BERGMAN </t>
  </si>
  <si>
    <t>Joseph</t>
  </si>
  <si>
    <t>ENGLISH</t>
  </si>
  <si>
    <t>Puncheur Cycling</t>
  </si>
  <si>
    <t>FEDOROSHYN</t>
  </si>
  <si>
    <t>Bow Cyclist Club</t>
  </si>
  <si>
    <t>VAN JAARSVELDT</t>
  </si>
  <si>
    <t>Hendrik</t>
  </si>
  <si>
    <t>HOWE</t>
  </si>
  <si>
    <t>BOYCHUK</t>
  </si>
  <si>
    <t>JANZEN</t>
  </si>
  <si>
    <t>KENZIE</t>
  </si>
  <si>
    <t xml:space="preserve">WALSH </t>
  </si>
  <si>
    <t>Patrick</t>
  </si>
  <si>
    <t>SMITH</t>
  </si>
  <si>
    <t>ROBERTSON</t>
  </si>
  <si>
    <t>Grant</t>
  </si>
  <si>
    <t xml:space="preserve">FOLLIS </t>
  </si>
  <si>
    <t>Alexander</t>
  </si>
  <si>
    <t xml:space="preserve">YANICKI </t>
  </si>
  <si>
    <t xml:space="preserve">Greg </t>
  </si>
  <si>
    <t>AL RABEH</t>
  </si>
  <si>
    <t>Waleed</t>
  </si>
  <si>
    <t>CLARK</t>
  </si>
  <si>
    <t>GALBRAITH</t>
  </si>
  <si>
    <t>Callum</t>
  </si>
  <si>
    <t>SAMPSON</t>
  </si>
  <si>
    <t>Larry</t>
  </si>
  <si>
    <t>CHAMBERS</t>
  </si>
  <si>
    <t>Gary</t>
  </si>
  <si>
    <t xml:space="preserve">WIWAD </t>
  </si>
  <si>
    <t>Gastown Cycling Association</t>
  </si>
  <si>
    <t>MACALISTER</t>
  </si>
  <si>
    <t>Roderick</t>
  </si>
  <si>
    <t>BROOKS</t>
  </si>
  <si>
    <t>Keegan</t>
  </si>
  <si>
    <t>WIEBE</t>
  </si>
  <si>
    <t>Darrel</t>
  </si>
  <si>
    <t>OICKLE</t>
  </si>
  <si>
    <t xml:space="preserve">WALLS </t>
  </si>
  <si>
    <t>Oliver</t>
  </si>
  <si>
    <t>BYL</t>
  </si>
  <si>
    <t xml:space="preserve">CROTEAU </t>
  </si>
  <si>
    <t xml:space="preserve">HILTS </t>
  </si>
  <si>
    <t>Ray</t>
  </si>
  <si>
    <t xml:space="preserve">REWA </t>
  </si>
  <si>
    <t>Oleksa</t>
  </si>
  <si>
    <t>MARKOWSKY</t>
  </si>
  <si>
    <t>Todd</t>
  </si>
  <si>
    <t>MAKOWSKY</t>
  </si>
  <si>
    <t xml:space="preserve">ELM </t>
  </si>
  <si>
    <t>Athletes in Action</t>
  </si>
  <si>
    <t>MACKLEM</t>
  </si>
  <si>
    <t>HALL</t>
  </si>
  <si>
    <t xml:space="preserve">Andrew </t>
  </si>
  <si>
    <t>RICHKUM</t>
  </si>
  <si>
    <t>Bob</t>
  </si>
  <si>
    <t xml:space="preserve">FEYISSA </t>
  </si>
  <si>
    <t>Dawit</t>
  </si>
  <si>
    <t xml:space="preserve">GABRIS </t>
  </si>
  <si>
    <t>MANNING</t>
  </si>
  <si>
    <t>Steve</t>
  </si>
  <si>
    <t>BEAUCHAMP</t>
  </si>
  <si>
    <t>5F</t>
  </si>
  <si>
    <t>Abbey</t>
  </si>
  <si>
    <t xml:space="preserve">MCGILL* </t>
  </si>
  <si>
    <t>Sidney</t>
  </si>
  <si>
    <t>CISLO*</t>
  </si>
  <si>
    <t>Marin</t>
  </si>
  <si>
    <t>BEDARD</t>
  </si>
  <si>
    <t>BERGMANN</t>
  </si>
  <si>
    <t>WHITE</t>
  </si>
  <si>
    <t>Justine</t>
  </si>
  <si>
    <t>JOBSON</t>
  </si>
  <si>
    <t>Emily</t>
  </si>
  <si>
    <t>POIDEVIN*</t>
  </si>
  <si>
    <t>HEWSON</t>
  </si>
  <si>
    <t>Liann</t>
  </si>
  <si>
    <t>DAMER</t>
  </si>
  <si>
    <t>Rosalind</t>
  </si>
  <si>
    <t>ELGERSMA*</t>
  </si>
  <si>
    <t>Emmalyn</t>
  </si>
  <si>
    <t>MARZETTI</t>
  </si>
  <si>
    <t xml:space="preserve">Jane  </t>
  </si>
  <si>
    <t>KOPF</t>
  </si>
  <si>
    <t>BASTERASH</t>
  </si>
  <si>
    <t>Hayley</t>
  </si>
  <si>
    <t>Edmonton Triathlon Academy</t>
  </si>
  <si>
    <t>ERICKSON</t>
  </si>
  <si>
    <t>Leanne</t>
  </si>
  <si>
    <t>MACLEAN**</t>
  </si>
  <si>
    <t>Laura</t>
  </si>
  <si>
    <t>TURCOTT</t>
  </si>
  <si>
    <t>Jennifer</t>
  </si>
  <si>
    <t xml:space="preserve">BUNKO </t>
  </si>
  <si>
    <t>Nadia</t>
  </si>
  <si>
    <t>MERKENS</t>
  </si>
  <si>
    <t>Jessica</t>
  </si>
  <si>
    <t>Mastermind Racing</t>
  </si>
  <si>
    <t xml:space="preserve">BUGEAUD </t>
  </si>
  <si>
    <t>Rachelle</t>
  </si>
  <si>
    <t>HEISE</t>
  </si>
  <si>
    <t>Alana</t>
  </si>
  <si>
    <t>Terrascape Racing</t>
  </si>
  <si>
    <t>HEINEMEYER</t>
  </si>
  <si>
    <t>Dawn</t>
  </si>
  <si>
    <t>CRANE</t>
  </si>
  <si>
    <t>Lindy</t>
  </si>
  <si>
    <t>HILL*</t>
  </si>
  <si>
    <t>Nina</t>
  </si>
  <si>
    <t>LAUBSCHER</t>
  </si>
  <si>
    <t>Tamaryn</t>
  </si>
  <si>
    <t>BAKER</t>
  </si>
  <si>
    <t>Tiffany</t>
  </si>
  <si>
    <t>GERMSHEID</t>
  </si>
  <si>
    <t>Hilary</t>
  </si>
  <si>
    <t xml:space="preserve">POLLARD* </t>
  </si>
  <si>
    <t>TUPPER</t>
  </si>
  <si>
    <t>Rayna</t>
  </si>
  <si>
    <t>WIKEL</t>
  </si>
  <si>
    <t xml:space="preserve">SCHNEIDER </t>
  </si>
  <si>
    <t>Claire</t>
  </si>
  <si>
    <t>BUCKLEY</t>
  </si>
  <si>
    <t>REABURN</t>
  </si>
  <si>
    <t>LACOURSIERE</t>
  </si>
  <si>
    <t>BOTSFORD</t>
  </si>
  <si>
    <t>Briana</t>
  </si>
  <si>
    <t>MEUNIER</t>
  </si>
  <si>
    <t>Danielle</t>
  </si>
  <si>
    <t>GILCHRIST</t>
  </si>
  <si>
    <t>ST-HILAIRE</t>
  </si>
  <si>
    <t>Nancy</t>
  </si>
  <si>
    <t>Brynlee</t>
  </si>
  <si>
    <t>SCOTT</t>
  </si>
  <si>
    <t>Amanda</t>
  </si>
  <si>
    <t>DMYTRYSHYN</t>
  </si>
  <si>
    <t>Anne</t>
  </si>
  <si>
    <t>CALLAGHAN</t>
  </si>
  <si>
    <t>Caitlin</t>
  </si>
  <si>
    <t>Stephanie</t>
  </si>
  <si>
    <t>DirtGirls</t>
  </si>
  <si>
    <t>5M</t>
  </si>
  <si>
    <t>SHIMIZU*</t>
  </si>
  <si>
    <t>BUTLER</t>
  </si>
  <si>
    <t>Onyerleft</t>
  </si>
  <si>
    <t>FORTNER</t>
  </si>
  <si>
    <t>Justin</t>
  </si>
  <si>
    <t>Ride 52</t>
  </si>
  <si>
    <t>ROSSI</t>
  </si>
  <si>
    <t>SAUNDERS</t>
  </si>
  <si>
    <t>KINNIBURGH</t>
  </si>
  <si>
    <t>TABALDO</t>
  </si>
  <si>
    <t>Francis</t>
  </si>
  <si>
    <t>HARRIS</t>
  </si>
  <si>
    <t>Glenn</t>
  </si>
  <si>
    <t>GILBERTSON</t>
  </si>
  <si>
    <t>DMITRUK</t>
  </si>
  <si>
    <t>Lorne</t>
  </si>
  <si>
    <t>HUNTER</t>
  </si>
  <si>
    <t>Simon</t>
  </si>
  <si>
    <t>Mathieu</t>
  </si>
  <si>
    <t>WILSON</t>
  </si>
  <si>
    <t>Ross</t>
  </si>
  <si>
    <t>MANNER</t>
  </si>
  <si>
    <t>Jesse</t>
  </si>
  <si>
    <t>BARRY</t>
  </si>
  <si>
    <t>PASK</t>
  </si>
  <si>
    <t>Keith</t>
  </si>
  <si>
    <t>BARON</t>
  </si>
  <si>
    <t>Dean</t>
  </si>
  <si>
    <t>BRYCZEK</t>
  </si>
  <si>
    <t xml:space="preserve">Derek </t>
  </si>
  <si>
    <t>GROZELLE</t>
  </si>
  <si>
    <t>DONNELLY</t>
  </si>
  <si>
    <t xml:space="preserve">BODDY </t>
  </si>
  <si>
    <t>Fiera</t>
  </si>
  <si>
    <t>FLOOD</t>
  </si>
  <si>
    <t>Kent</t>
  </si>
  <si>
    <t>STRINGER</t>
  </si>
  <si>
    <t>bicisport</t>
  </si>
  <si>
    <t>CHISWELL</t>
  </si>
  <si>
    <t>HUYNH</t>
  </si>
  <si>
    <t>Brendan</t>
  </si>
  <si>
    <t>TESSIER</t>
  </si>
  <si>
    <t>BHARDWAJ</t>
  </si>
  <si>
    <t>Suchaet</t>
  </si>
  <si>
    <t>KAY</t>
  </si>
  <si>
    <t>YOUNIE</t>
  </si>
  <si>
    <t>Brendon</t>
  </si>
  <si>
    <t xml:space="preserve">CUTKNIFE </t>
  </si>
  <si>
    <t>Sherman</t>
  </si>
  <si>
    <t>CARRIERE</t>
  </si>
  <si>
    <t>Fabien</t>
  </si>
  <si>
    <t>Cycle Logic</t>
  </si>
  <si>
    <t>INGLIS</t>
  </si>
  <si>
    <t>WYLIE</t>
  </si>
  <si>
    <t>Everett</t>
  </si>
  <si>
    <t>MALEY</t>
  </si>
  <si>
    <t>Joel</t>
  </si>
  <si>
    <t>HOLOWAYCHUK</t>
  </si>
  <si>
    <t>Corey</t>
  </si>
  <si>
    <t>ROGERS</t>
  </si>
  <si>
    <t>STANFORD</t>
  </si>
  <si>
    <t>Nuovo Nord</t>
  </si>
  <si>
    <t>AVERIN</t>
  </si>
  <si>
    <t>PEXMAN</t>
  </si>
  <si>
    <t>John</t>
  </si>
  <si>
    <t>WALLACE</t>
  </si>
  <si>
    <t>MILES</t>
  </si>
  <si>
    <t>MALACKO</t>
  </si>
  <si>
    <t xml:space="preserve">SYMKO </t>
  </si>
  <si>
    <t>Grayahm</t>
  </si>
  <si>
    <t>BUGEAUD</t>
  </si>
  <si>
    <t>Pierre-Paul</t>
  </si>
  <si>
    <t>HUTCHINGS</t>
  </si>
  <si>
    <t>Stewart</t>
  </si>
  <si>
    <t>RATTE</t>
  </si>
  <si>
    <t>SZASZ</t>
  </si>
  <si>
    <t>Randall</t>
  </si>
  <si>
    <t xml:space="preserve">HOLECZI </t>
  </si>
  <si>
    <t>Liam</t>
  </si>
  <si>
    <t>WIEBE**</t>
  </si>
  <si>
    <t>Peyton</t>
  </si>
  <si>
    <t>SGRO</t>
  </si>
  <si>
    <t>ARMSTRONG</t>
  </si>
  <si>
    <t>GAGNIERE</t>
  </si>
  <si>
    <t>Marc-Andre</t>
  </si>
  <si>
    <t>NORTON</t>
  </si>
  <si>
    <t>Richard</t>
  </si>
  <si>
    <t>STANELAND</t>
  </si>
  <si>
    <t>Matt</t>
  </si>
  <si>
    <t>Jasper Source for Sports</t>
  </si>
  <si>
    <t>ELGERSMA</t>
  </si>
  <si>
    <t xml:space="preserve">D'ENTREMONT </t>
  </si>
  <si>
    <t>LAWSON</t>
  </si>
  <si>
    <t>ALBOIU</t>
  </si>
  <si>
    <t xml:space="preserve">BURT </t>
  </si>
  <si>
    <t>CLIFFORD</t>
  </si>
  <si>
    <t>Trevor</t>
  </si>
  <si>
    <t>GREGOIRE</t>
  </si>
  <si>
    <t>Ridley's Cycle</t>
  </si>
  <si>
    <t xml:space="preserve">POON** </t>
  </si>
  <si>
    <t>Sam</t>
  </si>
  <si>
    <t>REDDY</t>
  </si>
  <si>
    <t>Suresh</t>
  </si>
  <si>
    <t>TWA</t>
  </si>
  <si>
    <t xml:space="preserve">WISHLOFF </t>
  </si>
  <si>
    <t>Pedalhead-River Valley Health</t>
  </si>
  <si>
    <t>TRAXLER</t>
  </si>
  <si>
    <t>WAY</t>
  </si>
  <si>
    <t>Barry</t>
  </si>
  <si>
    <t>REDFERN</t>
  </si>
  <si>
    <t>ABBOUD</t>
  </si>
  <si>
    <t>WELSH</t>
  </si>
  <si>
    <t>DYSART</t>
  </si>
  <si>
    <t>DOW</t>
  </si>
  <si>
    <t>SNIHUR</t>
  </si>
  <si>
    <t>iGregari</t>
  </si>
  <si>
    <t>FISCHER</t>
  </si>
  <si>
    <t>Jordan</t>
  </si>
  <si>
    <t>KLEIN</t>
  </si>
  <si>
    <t>D'ORAIZO</t>
  </si>
  <si>
    <t>Dax</t>
  </si>
  <si>
    <t>EDWARDS</t>
  </si>
  <si>
    <t>BELLINGER</t>
  </si>
  <si>
    <t>KOLLIAS</t>
  </si>
  <si>
    <t>Aristotelis</t>
  </si>
  <si>
    <t>SOMMERS</t>
  </si>
  <si>
    <t>Louis</t>
  </si>
  <si>
    <t>WATKINS</t>
  </si>
  <si>
    <t>Carl</t>
  </si>
  <si>
    <t>FRANCO</t>
  </si>
  <si>
    <t>Luis</t>
  </si>
  <si>
    <t>HESSELS</t>
  </si>
  <si>
    <t>BOSAID</t>
  </si>
  <si>
    <t>Rabih</t>
  </si>
  <si>
    <t>Y</t>
  </si>
  <si>
    <t>MEURER</t>
  </si>
  <si>
    <t>HENDRY</t>
  </si>
  <si>
    <t>Isobel</t>
  </si>
  <si>
    <t>Reid</t>
  </si>
  <si>
    <t>HEINEMANN</t>
  </si>
  <si>
    <t>Christopher</t>
  </si>
  <si>
    <t>Sophie</t>
  </si>
  <si>
    <t>KENDE</t>
  </si>
  <si>
    <t>EPP</t>
  </si>
  <si>
    <t>Luke</t>
  </si>
  <si>
    <t>FLATER</t>
  </si>
  <si>
    <t>Hayden</t>
  </si>
  <si>
    <t>POLLARD</t>
  </si>
  <si>
    <t>Wil</t>
  </si>
  <si>
    <t>COWAN</t>
  </si>
  <si>
    <t>Quentin</t>
  </si>
  <si>
    <t>FRICKER</t>
  </si>
  <si>
    <t>MOORES</t>
  </si>
  <si>
    <t>Holly</t>
  </si>
  <si>
    <t>KATELNIKOFF</t>
  </si>
  <si>
    <t>Kaden</t>
  </si>
  <si>
    <t>MCDOWELL</t>
  </si>
  <si>
    <t>Cameron</t>
  </si>
  <si>
    <t>Nicholas</t>
  </si>
  <si>
    <t>JAIN</t>
  </si>
  <si>
    <t>Kasi</t>
  </si>
  <si>
    <t>Johnathan</t>
  </si>
  <si>
    <t>Logan</t>
  </si>
  <si>
    <t>Pascale</t>
  </si>
  <si>
    <t>Team Names</t>
  </si>
  <si>
    <t>IGregari</t>
  </si>
  <si>
    <t>MACARTHUR</t>
  </si>
  <si>
    <t>TAUB</t>
  </si>
  <si>
    <t>Elana</t>
  </si>
  <si>
    <t>PROCHE</t>
  </si>
  <si>
    <t>Jenn</t>
  </si>
  <si>
    <t>MAYR</t>
  </si>
  <si>
    <t>Amber</t>
  </si>
  <si>
    <t>GILMORE</t>
  </si>
  <si>
    <t>Jeanie</t>
  </si>
  <si>
    <t>GOH</t>
  </si>
  <si>
    <t>Cheyenne</t>
  </si>
  <si>
    <t>GOH*</t>
  </si>
  <si>
    <t>CHIN</t>
  </si>
  <si>
    <t>Lonnie</t>
  </si>
  <si>
    <t>RUSNAK</t>
  </si>
  <si>
    <t>WYLLIE</t>
  </si>
  <si>
    <t>BARIL</t>
  </si>
  <si>
    <t>BURDON</t>
  </si>
  <si>
    <t>MCMAHON</t>
  </si>
  <si>
    <t>Zachary</t>
  </si>
  <si>
    <t>LIPINSKI*</t>
  </si>
  <si>
    <t>WEBB*</t>
  </si>
  <si>
    <t>CHAMPAGNE</t>
  </si>
  <si>
    <t>Gilles</t>
  </si>
  <si>
    <t>Tim</t>
  </si>
  <si>
    <t>Notes</t>
  </si>
  <si>
    <t>Temp Sent</t>
  </si>
  <si>
    <t>Category</t>
  </si>
  <si>
    <t>Club / Team</t>
  </si>
  <si>
    <t>Total Points</t>
  </si>
  <si>
    <t>Mikael</t>
  </si>
  <si>
    <t>Annie</t>
  </si>
  <si>
    <t>DEPMAN</t>
  </si>
  <si>
    <t>FREEMANTLE</t>
  </si>
  <si>
    <t>1M</t>
  </si>
  <si>
    <t>MAYEUR</t>
  </si>
  <si>
    <t>Silber Pro Cycling</t>
  </si>
  <si>
    <t>2017 ITT Points</t>
  </si>
  <si>
    <t>Patrick (CP)</t>
  </si>
  <si>
    <t>HARGREAVES*</t>
  </si>
  <si>
    <t>GAUCHER</t>
  </si>
  <si>
    <t>MCGILL*</t>
  </si>
  <si>
    <t>KINNIBURGH*</t>
  </si>
  <si>
    <t>HUNT</t>
  </si>
  <si>
    <t>SCHOOLER</t>
  </si>
  <si>
    <t>IRWIN</t>
  </si>
  <si>
    <t>George</t>
  </si>
  <si>
    <t>TICHELAAR</t>
  </si>
  <si>
    <t>WALSH</t>
  </si>
  <si>
    <t>CP</t>
  </si>
  <si>
    <t>SOWAK</t>
  </si>
  <si>
    <t>SOEHN</t>
  </si>
  <si>
    <t>Jamin</t>
  </si>
  <si>
    <t>WARD</t>
  </si>
  <si>
    <t>Nigel</t>
  </si>
  <si>
    <t>MERCER</t>
  </si>
  <si>
    <t>GERMAINE</t>
  </si>
  <si>
    <t>KUPSCH</t>
  </si>
  <si>
    <t>STENLUND</t>
  </si>
  <si>
    <t>Magnus</t>
  </si>
  <si>
    <t>GAUVIN</t>
  </si>
  <si>
    <t>BOSSE</t>
  </si>
  <si>
    <t>Samuel</t>
  </si>
  <si>
    <t>LICIS</t>
  </si>
  <si>
    <t>PALAMEREK</t>
  </si>
  <si>
    <t>1F</t>
  </si>
  <si>
    <t>Trek Red Truck</t>
  </si>
  <si>
    <t>DEVRIES</t>
  </si>
  <si>
    <t>Velo Club Café</t>
  </si>
  <si>
    <t>LINKLATER</t>
  </si>
  <si>
    <t>HARTLEY</t>
  </si>
  <si>
    <t>MACGREGOR</t>
  </si>
  <si>
    <t>Kelly</t>
  </si>
  <si>
    <t>PERRY</t>
  </si>
  <si>
    <t>ROCH</t>
  </si>
  <si>
    <t>Nelson</t>
  </si>
  <si>
    <t>NELSON</t>
  </si>
  <si>
    <t>CAHILL</t>
  </si>
  <si>
    <t>RMCC - Road Race (B)</t>
  </si>
  <si>
    <t>Alicia</t>
  </si>
  <si>
    <t>Canmore Cycling Culture</t>
  </si>
  <si>
    <t>*</t>
  </si>
  <si>
    <t>Junior rider</t>
  </si>
  <si>
    <t>**</t>
  </si>
  <si>
    <t>Citizen license - not eligible for upgrade points</t>
  </si>
  <si>
    <t>Kimberly</t>
  </si>
  <si>
    <t>LAPIERRE</t>
  </si>
  <si>
    <t>Rosalie</t>
  </si>
  <si>
    <t>HARWOOD</t>
  </si>
  <si>
    <t>John (JP)</t>
  </si>
  <si>
    <t>CUMMINGS*</t>
  </si>
  <si>
    <t>HASTINGS</t>
  </si>
  <si>
    <t>Watt Riot Cycling</t>
  </si>
  <si>
    <t>RIOPEL</t>
  </si>
  <si>
    <t>LEECH</t>
  </si>
  <si>
    <t>MULLER*</t>
  </si>
  <si>
    <t>HUBER</t>
  </si>
  <si>
    <t>Jonathan</t>
  </si>
  <si>
    <t xml:space="preserve">Highwood Cycling </t>
  </si>
  <si>
    <t>FORSHNER</t>
  </si>
  <si>
    <t>MACLEAN*</t>
  </si>
  <si>
    <t>WICHUK</t>
  </si>
  <si>
    <t>MEURER*</t>
  </si>
  <si>
    <t>Canada Day Crit 
Criterium Provicials (A)</t>
  </si>
  <si>
    <t>OAKEY</t>
  </si>
  <si>
    <t>Sharron</t>
  </si>
  <si>
    <t>Stampede Road Race (A)
Road Provincial Championships (A)</t>
  </si>
  <si>
    <t>SARANTIS</t>
  </si>
  <si>
    <t>Aristotle</t>
  </si>
  <si>
    <t>RICHARD</t>
  </si>
  <si>
    <t>Rick</t>
  </si>
  <si>
    <t>SOOS</t>
  </si>
  <si>
    <t>Arpad</t>
  </si>
  <si>
    <t>SELLMER</t>
  </si>
  <si>
    <t>Cindy</t>
  </si>
  <si>
    <t>KOO ENEVOLDSEN</t>
  </si>
  <si>
    <t>MILLS</t>
  </si>
  <si>
    <t>MCCLURE</t>
  </si>
  <si>
    <t>Team Novo Nordisk</t>
  </si>
  <si>
    <t>Calaine</t>
  </si>
  <si>
    <t>ZLATKOVIC</t>
  </si>
  <si>
    <t>Genevieve</t>
  </si>
  <si>
    <t>PARKER*</t>
  </si>
  <si>
    <t>BAUER</t>
  </si>
  <si>
    <t>JONES</t>
  </si>
  <si>
    <t>THIBAUDEAU</t>
  </si>
  <si>
    <t>HENDERSON</t>
  </si>
  <si>
    <t>Christine</t>
  </si>
  <si>
    <t>DEAN</t>
  </si>
  <si>
    <t>Tania</t>
  </si>
  <si>
    <t>Active Physio Works</t>
  </si>
  <si>
    <t>BURKARD</t>
  </si>
  <si>
    <t>Steven</t>
  </si>
  <si>
    <t>Tour de Bowness - Road Race (B)</t>
  </si>
  <si>
    <t>Ride with Rendall</t>
  </si>
  <si>
    <t>The Cyclery-4iiii</t>
  </si>
  <si>
    <t>WHITTEN</t>
  </si>
  <si>
    <t>Tara</t>
  </si>
  <si>
    <t>Suzanne</t>
  </si>
  <si>
    <t>FEDYNA</t>
  </si>
  <si>
    <t>Marg</t>
  </si>
  <si>
    <t>BOYKO</t>
  </si>
  <si>
    <t>MAYHEW</t>
  </si>
  <si>
    <t>Dominic</t>
  </si>
  <si>
    <t>GRAINGER</t>
  </si>
  <si>
    <t>Equipe Cycle Club</t>
  </si>
  <si>
    <t>ST JOHN</t>
  </si>
  <si>
    <t>Derrick</t>
  </si>
  <si>
    <t>MURISON</t>
  </si>
  <si>
    <t>LUJAN</t>
  </si>
  <si>
    <t>Glotman Simpson Cycling</t>
  </si>
  <si>
    <t>Garneau-Easton Cycling</t>
  </si>
  <si>
    <t>Natasha</t>
  </si>
  <si>
    <t>SCHMIDT</t>
  </si>
  <si>
    <t>Marcy</t>
  </si>
  <si>
    <t>HOSANEE</t>
  </si>
  <si>
    <t>UCalgary Cycling Team</t>
  </si>
  <si>
    <t>BREWSTER</t>
  </si>
  <si>
    <t>MOIR</t>
  </si>
  <si>
    <t>SHEARS</t>
  </si>
  <si>
    <t>Bredy</t>
  </si>
  <si>
    <t>STIEDA</t>
  </si>
  <si>
    <t>Alex</t>
  </si>
  <si>
    <t>VERSAILLES</t>
  </si>
  <si>
    <t>DANIELSON</t>
  </si>
  <si>
    <t>Dayton</t>
  </si>
  <si>
    <t>2018 ARC Series Points</t>
  </si>
  <si>
    <t>2017 Learn to Race Points2</t>
  </si>
  <si>
    <t>2018 Learn to Race Points</t>
  </si>
  <si>
    <t>2017 Mass Start Upgrade Points</t>
  </si>
  <si>
    <t>2018 Out of Province Mass Start Upgrade Points</t>
  </si>
  <si>
    <t>2018 Out of Province ITT Upgrade Points</t>
  </si>
  <si>
    <t>2018 Mass Start Points</t>
  </si>
  <si>
    <t xml:space="preserve">2018 ITT Points </t>
  </si>
  <si>
    <t>2018 Crit Points</t>
  </si>
  <si>
    <t>2018 GC/Omnium Points</t>
  </si>
  <si>
    <t>Bicisport - Criterium (B)</t>
  </si>
  <si>
    <t>Stieda Stage Race - Road Race (B)</t>
  </si>
  <si>
    <t>Stieda Stage Race - ITT (B)</t>
  </si>
  <si>
    <t>Stieda Stage Race - Criterium (B)</t>
  </si>
  <si>
    <t>Stieda Stage Race - GC (A)</t>
  </si>
  <si>
    <t>Pigeon Lake - Road Race (B)</t>
  </si>
  <si>
    <t>CABC - ITT (B)</t>
  </si>
  <si>
    <t>Velocity - ITT (B)</t>
  </si>
  <si>
    <t>ERTC - ITT (B)</t>
  </si>
  <si>
    <t>ERTC - Crit Prov Champs (A)</t>
  </si>
  <si>
    <t>Peloton Stage Race - GC (A)</t>
  </si>
  <si>
    <t>Peloton Stage Race (B)2</t>
  </si>
  <si>
    <t>Peloton Stage Race (B)</t>
  </si>
  <si>
    <t>PRW - Road Race (B)</t>
  </si>
  <si>
    <t>PRW -  Crit (B)</t>
  </si>
  <si>
    <t>Pedalhead - ITT (B)</t>
  </si>
  <si>
    <t>2018 ITT Points</t>
  </si>
  <si>
    <t>2012 GC/Omnium Points</t>
  </si>
  <si>
    <t>SUNDT</t>
  </si>
  <si>
    <t>Zackery</t>
  </si>
  <si>
    <t>CARROLL</t>
  </si>
  <si>
    <t>Rory</t>
  </si>
  <si>
    <t>HewDog Racing</t>
  </si>
  <si>
    <t>LITTLE</t>
  </si>
  <si>
    <t>Taylor</t>
  </si>
  <si>
    <t>Pender Racing p/b Bicicletta (BC)</t>
  </si>
  <si>
    <t>Gastown Cycling Association (BC)</t>
  </si>
  <si>
    <t xml:space="preserve">Peloton Racing </t>
  </si>
  <si>
    <t>KOWALENKO</t>
  </si>
  <si>
    <t>FORSYTH</t>
  </si>
  <si>
    <t>SEIBEL</t>
  </si>
  <si>
    <t>WERNER</t>
  </si>
  <si>
    <t>DENISON</t>
  </si>
  <si>
    <t>Josh</t>
  </si>
  <si>
    <t>WALTER</t>
  </si>
  <si>
    <t>CANNON</t>
  </si>
  <si>
    <t>Kristine</t>
  </si>
  <si>
    <t>HALL*</t>
  </si>
  <si>
    <t>SCOTT**</t>
  </si>
  <si>
    <t>BONKOWSKI**</t>
  </si>
  <si>
    <t>COWAN**</t>
  </si>
  <si>
    <t>BARRACLOUGH</t>
  </si>
  <si>
    <t>Ngaire</t>
  </si>
  <si>
    <t>BIRKHOLZ</t>
  </si>
  <si>
    <t>Seth</t>
  </si>
  <si>
    <t>DAMANT</t>
  </si>
  <si>
    <t>BRENNAN</t>
  </si>
  <si>
    <t>Owen</t>
  </si>
  <si>
    <t>Anabelle</t>
  </si>
  <si>
    <t>HOLOCOMBE</t>
  </si>
  <si>
    <t>Ken</t>
  </si>
  <si>
    <t>COTE</t>
  </si>
  <si>
    <t>POTTER</t>
  </si>
  <si>
    <t>Mac</t>
  </si>
  <si>
    <t>Kate</t>
  </si>
  <si>
    <t>AYROUD</t>
  </si>
  <si>
    <t>Kathryn</t>
  </si>
  <si>
    <t>FRANCIS</t>
  </si>
  <si>
    <t>Jenaya</t>
  </si>
  <si>
    <t>Stieda Stage Race - Omnium (A)</t>
  </si>
  <si>
    <t>QUAN</t>
  </si>
  <si>
    <t>May Lynn</t>
  </si>
  <si>
    <t>05/16/2018</t>
  </si>
  <si>
    <t>5 to 4</t>
  </si>
  <si>
    <t>BRISTOW</t>
  </si>
  <si>
    <t>4 to 3</t>
  </si>
  <si>
    <t>3 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</si>
</sst>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3" tint="-0.2499465926084170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1"/>
      <color rgb="FFFF330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1" tint="0.24994659260841701"/>
        <bgColor theme="1" tint="0.499984740745262"/>
      </patternFill>
    </fill>
    <fill>
      <patternFill patternType="solid">
        <fgColor theme="9" tint="0.39994506668294322"/>
        <bgColor theme="9" tint="0.39994506668294322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414">
    <xf numFmtId="0" fontId="0" fillId="0" borderId="0" xfId="0"/>
    <xf numFmtId="0" fontId="0" fillId="0" borderId="0" xfId="0" applyFont="1"/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0" fontId="0" fillId="0" borderId="10" xfId="0" applyFont="1" applyBorder="1"/>
    <xf numFmtId="0" fontId="10" fillId="0" borderId="14" xfId="0" applyFont="1" applyBorder="1"/>
    <xf numFmtId="0" fontId="11" fillId="0" borderId="14" xfId="0" applyFont="1" applyBorder="1"/>
    <xf numFmtId="0" fontId="12" fillId="0" borderId="14" xfId="0" applyFont="1" applyBorder="1"/>
    <xf numFmtId="0" fontId="0" fillId="0" borderId="14" xfId="0" applyFont="1" applyBorder="1"/>
    <xf numFmtId="0" fontId="13" fillId="0" borderId="14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3" fillId="0" borderId="3" xfId="1" applyFont="1" applyFill="1" applyBorder="1" applyAlignment="1">
      <alignment horizontal="left" vertical="center"/>
    </xf>
    <xf numFmtId="0" fontId="1" fillId="0" borderId="9" xfId="0" applyNumberFormat="1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4" xfId="0" applyFont="1" applyBorder="1"/>
    <xf numFmtId="0" fontId="0" fillId="0" borderId="6" xfId="0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1" fontId="0" fillId="2" borderId="2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1" xfId="1" applyFont="1" applyFill="1" applyBorder="1" applyAlignment="1">
      <alignment horizontal="left" vertical="center"/>
    </xf>
    <xf numFmtId="1" fontId="0" fillId="0" borderId="2" xfId="0" applyNumberFormat="1" applyFont="1" applyBorder="1" applyAlignment="1">
      <alignment horizontal="center"/>
    </xf>
    <xf numFmtId="0" fontId="0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3" xfId="0" applyNumberFormat="1" applyFont="1" applyBorder="1"/>
    <xf numFmtId="0" fontId="13" fillId="0" borderId="3" xfId="1" applyNumberFormat="1" applyFont="1" applyFill="1" applyBorder="1" applyAlignment="1">
      <alignment horizontal="left" vertical="center"/>
    </xf>
    <xf numFmtId="0" fontId="0" fillId="0" borderId="3" xfId="0" applyNumberFormat="1" applyBorder="1"/>
    <xf numFmtId="0" fontId="1" fillId="0" borderId="3" xfId="0" applyNumberFormat="1" applyFont="1" applyBorder="1"/>
    <xf numFmtId="0" fontId="0" fillId="0" borderId="0" xfId="0" applyNumberFormat="1" applyFont="1"/>
    <xf numFmtId="0" fontId="0" fillId="0" borderId="10" xfId="0" applyBorder="1"/>
    <xf numFmtId="0" fontId="15" fillId="0" borderId="12" xfId="0" applyFont="1" applyBorder="1"/>
    <xf numFmtId="0" fontId="15" fillId="0" borderId="2" xfId="0" applyFont="1" applyBorder="1"/>
    <xf numFmtId="0" fontId="0" fillId="3" borderId="8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3" fillId="3" borderId="3" xfId="1" applyFont="1" applyFill="1" applyBorder="1" applyAlignment="1">
      <alignment horizontal="left" vertical="center"/>
    </xf>
    <xf numFmtId="0" fontId="13" fillId="3" borderId="3" xfId="1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1" fontId="10" fillId="3" borderId="13" xfId="0" applyNumberFormat="1" applyFont="1" applyFill="1" applyBorder="1" applyAlignment="1">
      <alignment horizontal="center"/>
    </xf>
    <xf numFmtId="1" fontId="11" fillId="3" borderId="14" xfId="0" applyNumberFormat="1" applyFont="1" applyFill="1" applyBorder="1" applyAlignment="1">
      <alignment horizontal="center"/>
    </xf>
    <xf numFmtId="1" fontId="12" fillId="3" borderId="9" xfId="0" applyNumberFormat="1" applyFont="1" applyFill="1" applyBorder="1" applyAlignment="1">
      <alignment horizontal="center"/>
    </xf>
    <xf numFmtId="0" fontId="0" fillId="3" borderId="10" xfId="0" applyFont="1" applyFill="1" applyBorder="1"/>
    <xf numFmtId="0" fontId="10" fillId="3" borderId="14" xfId="0" applyFont="1" applyFill="1" applyBorder="1"/>
    <xf numFmtId="0" fontId="11" fillId="3" borderId="14" xfId="0" applyFont="1" applyFill="1" applyBorder="1"/>
    <xf numFmtId="0" fontId="12" fillId="3" borderId="14" xfId="0" applyFont="1" applyFill="1" applyBorder="1"/>
    <xf numFmtId="0" fontId="0" fillId="3" borderId="14" xfId="0" applyFont="1" applyFill="1" applyBorder="1"/>
    <xf numFmtId="0" fontId="18" fillId="0" borderId="12" xfId="0" applyFont="1" applyBorder="1"/>
    <xf numFmtId="0" fontId="0" fillId="5" borderId="8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13" fillId="5" borderId="3" xfId="1" applyFont="1" applyFill="1" applyBorder="1" applyAlignment="1">
      <alignment horizontal="left" vertical="center"/>
    </xf>
    <xf numFmtId="0" fontId="13" fillId="5" borderId="3" xfId="1" applyNumberFormat="1" applyFont="1" applyFill="1" applyBorder="1" applyAlignment="1">
      <alignment horizontal="left" vertical="center"/>
    </xf>
    <xf numFmtId="0" fontId="0" fillId="5" borderId="9" xfId="0" applyNumberFormat="1" applyFont="1" applyFill="1" applyBorder="1" applyAlignment="1">
      <alignment horizontal="center"/>
    </xf>
    <xf numFmtId="1" fontId="0" fillId="5" borderId="12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1" fontId="0" fillId="5" borderId="11" xfId="0" applyNumberFormat="1" applyFont="1" applyFill="1" applyBorder="1" applyAlignment="1">
      <alignment horizontal="center"/>
    </xf>
    <xf numFmtId="1" fontId="0" fillId="5" borderId="10" xfId="0" applyNumberFormat="1" applyFont="1" applyFill="1" applyBorder="1" applyAlignment="1">
      <alignment horizontal="center"/>
    </xf>
    <xf numFmtId="1" fontId="12" fillId="5" borderId="9" xfId="0" applyNumberFormat="1" applyFont="1" applyFill="1" applyBorder="1" applyAlignment="1">
      <alignment horizontal="center"/>
    </xf>
    <xf numFmtId="0" fontId="0" fillId="5" borderId="10" xfId="0" applyFont="1" applyFill="1" applyBorder="1"/>
    <xf numFmtId="0" fontId="10" fillId="5" borderId="14" xfId="0" applyFont="1" applyFill="1" applyBorder="1"/>
    <xf numFmtId="0" fontId="11" fillId="5" borderId="14" xfId="0" applyFont="1" applyFill="1" applyBorder="1"/>
    <xf numFmtId="0" fontId="0" fillId="5" borderId="14" xfId="0" applyFont="1" applyFill="1" applyBorder="1"/>
    <xf numFmtId="0" fontId="0" fillId="3" borderId="3" xfId="0" applyFont="1" applyFill="1" applyBorder="1"/>
    <xf numFmtId="0" fontId="0" fillId="3" borderId="3" xfId="0" applyNumberFormat="1" applyFont="1" applyFill="1" applyBorder="1"/>
    <xf numFmtId="0" fontId="17" fillId="0" borderId="3" xfId="0" applyFont="1" applyBorder="1"/>
    <xf numFmtId="0" fontId="17" fillId="0" borderId="3" xfId="0" applyNumberFormat="1" applyFont="1" applyBorder="1"/>
    <xf numFmtId="0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0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0" fontId="10" fillId="0" borderId="29" xfId="0" applyFont="1" applyBorder="1"/>
    <xf numFmtId="0" fontId="11" fillId="0" borderId="29" xfId="0" applyFont="1" applyBorder="1"/>
    <xf numFmtId="1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1" fillId="0" borderId="26" xfId="0" applyFont="1" applyBorder="1"/>
    <xf numFmtId="0" fontId="0" fillId="0" borderId="26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1" fontId="0" fillId="0" borderId="31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" fontId="0" fillId="2" borderId="30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0" fillId="0" borderId="30" xfId="0" applyFont="1" applyBorder="1"/>
    <xf numFmtId="0" fontId="1" fillId="0" borderId="1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6" fillId="6" borderId="20" xfId="0" applyNumberFormat="1" applyFont="1" applyFill="1" applyBorder="1" applyAlignment="1">
      <alignment horizontal="center" textRotation="90"/>
    </xf>
    <xf numFmtId="0" fontId="4" fillId="6" borderId="21" xfId="0" applyNumberFormat="1" applyFont="1" applyFill="1" applyBorder="1" applyAlignment="1">
      <alignment horizontal="center" textRotation="90"/>
    </xf>
    <xf numFmtId="1" fontId="5" fillId="6" borderId="20" xfId="0" applyNumberFormat="1" applyFont="1" applyFill="1" applyBorder="1" applyAlignment="1">
      <alignment horizontal="center" textRotation="90"/>
    </xf>
    <xf numFmtId="1" fontId="5" fillId="6" borderId="22" xfId="0" applyNumberFormat="1" applyFont="1" applyFill="1" applyBorder="1" applyAlignment="1">
      <alignment horizontal="center" textRotation="90"/>
    </xf>
    <xf numFmtId="1" fontId="6" fillId="6" borderId="18" xfId="0" applyNumberFormat="1" applyFont="1" applyFill="1" applyBorder="1" applyAlignment="1">
      <alignment horizontal="center" textRotation="90"/>
    </xf>
    <xf numFmtId="1" fontId="6" fillId="6" borderId="21" xfId="0" applyNumberFormat="1" applyFont="1" applyFill="1" applyBorder="1" applyAlignment="1">
      <alignment horizontal="center" textRotation="90"/>
    </xf>
    <xf numFmtId="1" fontId="5" fillId="6" borderId="21" xfId="0" applyNumberFormat="1" applyFont="1" applyFill="1" applyBorder="1" applyAlignment="1">
      <alignment horizontal="center" textRotation="90"/>
    </xf>
    <xf numFmtId="1" fontId="16" fillId="6" borderId="20" xfId="0" applyNumberFormat="1" applyFont="1" applyFill="1" applyBorder="1" applyAlignment="1">
      <alignment horizontal="center" textRotation="90"/>
    </xf>
    <xf numFmtId="1" fontId="7" fillId="6" borderId="23" xfId="0" applyNumberFormat="1" applyFont="1" applyFill="1" applyBorder="1" applyAlignment="1">
      <alignment horizontal="center" textRotation="90"/>
    </xf>
    <xf numFmtId="1" fontId="8" fillId="6" borderId="18" xfId="0" applyNumberFormat="1" applyFont="1" applyFill="1" applyBorder="1" applyAlignment="1">
      <alignment horizontal="center" textRotation="90"/>
    </xf>
    <xf numFmtId="1" fontId="9" fillId="6" borderId="19" xfId="0" applyNumberFormat="1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Font="1" applyBorder="1"/>
    <xf numFmtId="0" fontId="0" fillId="0" borderId="17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13" fillId="0" borderId="1" xfId="1" applyNumberFormat="1" applyFont="1" applyFill="1" applyBorder="1" applyAlignment="1">
      <alignment horizontal="left" vertical="center"/>
    </xf>
    <xf numFmtId="1" fontId="0" fillId="0" borderId="17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" fontId="0" fillId="2" borderId="32" xfId="0" applyNumberFormat="1" applyFont="1" applyFill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0" fillId="0" borderId="32" xfId="0" applyFont="1" applyBorder="1"/>
    <xf numFmtId="1" fontId="0" fillId="2" borderId="31" xfId="0" applyNumberFormat="1" applyFont="1" applyFill="1" applyBorder="1" applyAlignment="1">
      <alignment horizontal="center"/>
    </xf>
    <xf numFmtId="1" fontId="0" fillId="2" borderId="29" xfId="0" applyNumberFormat="1" applyFont="1" applyFill="1" applyBorder="1" applyAlignment="1">
      <alignment horizontal="center"/>
    </xf>
    <xf numFmtId="0" fontId="0" fillId="0" borderId="1" xfId="0" applyNumberFormat="1" applyBorder="1"/>
    <xf numFmtId="0" fontId="1" fillId="0" borderId="1" xfId="0" applyNumberFormat="1" applyFont="1" applyBorder="1"/>
    <xf numFmtId="0" fontId="1" fillId="0" borderId="32" xfId="0" applyFont="1" applyBorder="1"/>
    <xf numFmtId="0" fontId="0" fillId="0" borderId="33" xfId="0" applyFont="1" applyBorder="1"/>
    <xf numFmtId="0" fontId="0" fillId="0" borderId="1" xfId="0" applyNumberFormat="1" applyFont="1" applyBorder="1"/>
    <xf numFmtId="0" fontId="0" fillId="0" borderId="12" xfId="0" applyFont="1" applyFill="1" applyBorder="1" applyAlignment="1">
      <alignment horizontal="center"/>
    </xf>
    <xf numFmtId="0" fontId="19" fillId="0" borderId="0" xfId="0" applyFont="1"/>
    <xf numFmtId="0" fontId="0" fillId="3" borderId="10" xfId="0" applyNumberFormat="1" applyFont="1" applyFill="1" applyBorder="1" applyAlignment="1">
      <alignment horizontal="center"/>
    </xf>
    <xf numFmtId="1" fontId="0" fillId="3" borderId="17" xfId="0" applyNumberFormat="1" applyFont="1" applyFill="1" applyBorder="1" applyAlignment="1">
      <alignment horizontal="center"/>
    </xf>
    <xf numFmtId="1" fontId="0" fillId="3" borderId="32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" borderId="11" xfId="0" applyNumberFormat="1" applyFont="1" applyFill="1" applyBorder="1" applyAlignment="1">
      <alignment horizontal="center"/>
    </xf>
    <xf numFmtId="0" fontId="0" fillId="5" borderId="11" xfId="0" applyNumberFormat="1" applyFont="1" applyFill="1" applyBorder="1" applyAlignment="1">
      <alignment horizontal="center"/>
    </xf>
    <xf numFmtId="1" fontId="0" fillId="3" borderId="33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15" fillId="0" borderId="0" xfId="0" applyFont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4" borderId="1" xfId="0" applyFont="1" applyFill="1" applyBorder="1"/>
    <xf numFmtId="1" fontId="22" fillId="0" borderId="12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1" fontId="22" fillId="0" borderId="6" xfId="0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1" fontId="10" fillId="8" borderId="13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3" xfId="0" applyNumberFormat="1" applyFont="1" applyFill="1" applyBorder="1" applyAlignment="1">
      <alignment horizontal="center"/>
    </xf>
    <xf numFmtId="0" fontId="3" fillId="9" borderId="4" xfId="0" applyNumberFormat="1" applyFont="1" applyFill="1" applyBorder="1" applyAlignment="1">
      <alignment horizontal="center" textRotation="90"/>
    </xf>
    <xf numFmtId="0" fontId="3" fillId="9" borderId="2" xfId="0" applyNumberFormat="1" applyFont="1" applyFill="1" applyBorder="1" applyAlignment="1">
      <alignment horizontal="center" textRotation="90"/>
    </xf>
    <xf numFmtId="0" fontId="4" fillId="9" borderId="5" xfId="0" applyNumberFormat="1" applyFont="1" applyFill="1" applyBorder="1" applyAlignment="1">
      <alignment horizontal="center" textRotation="90"/>
    </xf>
    <xf numFmtId="1" fontId="5" fillId="9" borderId="2" xfId="0" applyNumberFormat="1" applyFont="1" applyFill="1" applyBorder="1" applyAlignment="1">
      <alignment horizontal="center" textRotation="90"/>
    </xf>
    <xf numFmtId="1" fontId="5" fillId="9" borderId="6" xfId="0" applyNumberFormat="1" applyFont="1" applyFill="1" applyBorder="1" applyAlignment="1">
      <alignment horizontal="center" textRotation="90"/>
    </xf>
    <xf numFmtId="1" fontId="6" fillId="9" borderId="3" xfId="0" applyNumberFormat="1" applyFont="1" applyFill="1" applyBorder="1" applyAlignment="1">
      <alignment horizontal="center" textRotation="90"/>
    </xf>
    <xf numFmtId="1" fontId="6" fillId="9" borderId="5" xfId="0" applyNumberFormat="1" applyFont="1" applyFill="1" applyBorder="1" applyAlignment="1">
      <alignment horizontal="center" textRotation="90"/>
    </xf>
    <xf numFmtId="1" fontId="5" fillId="9" borderId="5" xfId="0" applyNumberFormat="1" applyFont="1" applyFill="1" applyBorder="1" applyAlignment="1">
      <alignment horizontal="center" textRotation="90"/>
    </xf>
    <xf numFmtId="1" fontId="3" fillId="9" borderId="2" xfId="0" applyNumberFormat="1" applyFont="1" applyFill="1" applyBorder="1" applyAlignment="1">
      <alignment horizontal="center" textRotation="90"/>
    </xf>
    <xf numFmtId="1" fontId="7" fillId="9" borderId="7" xfId="0" applyNumberFormat="1" applyFont="1" applyFill="1" applyBorder="1" applyAlignment="1">
      <alignment horizontal="center" textRotation="90"/>
    </xf>
    <xf numFmtId="1" fontId="8" fillId="9" borderId="3" xfId="0" applyNumberFormat="1" applyFont="1" applyFill="1" applyBorder="1" applyAlignment="1">
      <alignment horizontal="center" textRotation="90"/>
    </xf>
    <xf numFmtId="1" fontId="9" fillId="9" borderId="4" xfId="0" applyNumberFormat="1" applyFont="1" applyFill="1" applyBorder="1" applyAlignment="1">
      <alignment horizontal="center" textRotation="90"/>
    </xf>
    <xf numFmtId="0" fontId="16" fillId="9" borderId="2" xfId="0" applyFont="1" applyFill="1" applyBorder="1" applyAlignment="1">
      <alignment textRotation="90"/>
    </xf>
    <xf numFmtId="0" fontId="10" fillId="9" borderId="3" xfId="0" applyFont="1" applyFill="1" applyBorder="1" applyAlignment="1">
      <alignment textRotation="90"/>
    </xf>
    <xf numFmtId="0" fontId="11" fillId="9" borderId="3" xfId="0" applyFont="1" applyFill="1" applyBorder="1" applyAlignment="1">
      <alignment textRotation="90"/>
    </xf>
    <xf numFmtId="0" fontId="3" fillId="9" borderId="3" xfId="0" applyFont="1" applyFill="1" applyBorder="1" applyAlignment="1">
      <alignment textRotation="90"/>
    </xf>
    <xf numFmtId="0" fontId="10" fillId="9" borderId="7" xfId="0" applyFont="1" applyFill="1" applyBorder="1" applyAlignment="1">
      <alignment textRotation="90"/>
    </xf>
    <xf numFmtId="0" fontId="20" fillId="9" borderId="7" xfId="0" applyFont="1" applyFill="1" applyBorder="1" applyAlignment="1">
      <alignment textRotation="90"/>
    </xf>
    <xf numFmtId="0" fontId="11" fillId="9" borderId="3" xfId="0" applyFont="1" applyFill="1" applyBorder="1" applyAlignment="1">
      <alignment textRotation="90" wrapText="1"/>
    </xf>
    <xf numFmtId="0" fontId="3" fillId="9" borderId="3" xfId="0" applyFont="1" applyFill="1" applyBorder="1" applyAlignment="1">
      <alignment textRotation="90" wrapText="1"/>
    </xf>
    <xf numFmtId="0" fontId="20" fillId="9" borderId="3" xfId="0" applyFont="1" applyFill="1" applyBorder="1" applyAlignment="1">
      <alignment textRotation="90"/>
    </xf>
    <xf numFmtId="0" fontId="2" fillId="9" borderId="3" xfId="0" applyFont="1" applyFill="1" applyBorder="1" applyAlignment="1">
      <alignment textRotation="90"/>
    </xf>
    <xf numFmtId="0" fontId="20" fillId="9" borderId="3" xfId="0" applyFont="1" applyFill="1" applyBorder="1" applyAlignment="1">
      <alignment textRotation="90" wrapText="1"/>
    </xf>
    <xf numFmtId="0" fontId="10" fillId="9" borderId="3" xfId="0" applyFont="1" applyFill="1" applyBorder="1" applyAlignment="1">
      <alignment horizontal="center" textRotation="90"/>
    </xf>
    <xf numFmtId="0" fontId="16" fillId="9" borderId="20" xfId="0" applyFont="1" applyFill="1" applyBorder="1" applyAlignment="1">
      <alignment textRotation="90"/>
    </xf>
    <xf numFmtId="0" fontId="7" fillId="9" borderId="18" xfId="0" applyFont="1" applyFill="1" applyBorder="1" applyAlignment="1">
      <alignment textRotation="90"/>
    </xf>
    <xf numFmtId="0" fontId="8" fillId="9" borderId="18" xfId="0" applyFont="1" applyFill="1" applyBorder="1" applyAlignment="1">
      <alignment textRotation="90"/>
    </xf>
    <xf numFmtId="0" fontId="16" fillId="9" borderId="18" xfId="0" applyFont="1" applyFill="1" applyBorder="1" applyAlignment="1">
      <alignment textRotation="90"/>
    </xf>
    <xf numFmtId="0" fontId="7" fillId="9" borderId="23" xfId="0" applyFont="1" applyFill="1" applyBorder="1" applyAlignment="1">
      <alignment textRotation="90"/>
    </xf>
    <xf numFmtId="0" fontId="16" fillId="9" borderId="23" xfId="0" applyFont="1" applyFill="1" applyBorder="1" applyAlignment="1">
      <alignment textRotation="90"/>
    </xf>
    <xf numFmtId="0" fontId="8" fillId="9" borderId="18" xfId="0" applyFont="1" applyFill="1" applyBorder="1" applyAlignment="1">
      <alignment textRotation="90" wrapText="1"/>
    </xf>
    <xf numFmtId="0" fontId="16" fillId="9" borderId="18" xfId="0" applyFont="1" applyFill="1" applyBorder="1" applyAlignment="1">
      <alignment textRotation="90" wrapText="1"/>
    </xf>
    <xf numFmtId="0" fontId="4" fillId="9" borderId="18" xfId="0" applyFont="1" applyFill="1" applyBorder="1" applyAlignment="1">
      <alignment textRotation="90"/>
    </xf>
    <xf numFmtId="0" fontId="7" fillId="9" borderId="18" xfId="0" applyFont="1" applyFill="1" applyBorder="1" applyAlignment="1">
      <alignment horizontal="center" textRotation="90"/>
    </xf>
    <xf numFmtId="0" fontId="0" fillId="0" borderId="28" xfId="0" applyFont="1" applyBorder="1"/>
    <xf numFmtId="0" fontId="0" fillId="0" borderId="29" xfId="0" applyFont="1" applyBorder="1"/>
    <xf numFmtId="0" fontId="10" fillId="0" borderId="14" xfId="0" applyFont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4" xfId="0" applyFont="1" applyBorder="1"/>
    <xf numFmtId="0" fontId="2" fillId="3" borderId="14" xfId="0" applyFont="1" applyFill="1" applyBorder="1"/>
    <xf numFmtId="0" fontId="2" fillId="5" borderId="14" xfId="0" applyFont="1" applyFill="1" applyBorder="1"/>
    <xf numFmtId="0" fontId="2" fillId="0" borderId="29" xfId="0" applyFont="1" applyBorder="1"/>
    <xf numFmtId="0" fontId="2" fillId="0" borderId="1" xfId="0" applyFont="1" applyBorder="1"/>
    <xf numFmtId="0" fontId="2" fillId="0" borderId="0" xfId="0" applyFont="1"/>
    <xf numFmtId="0" fontId="2" fillId="9" borderId="7" xfId="0" applyFont="1" applyFill="1" applyBorder="1" applyAlignment="1">
      <alignment textRotation="90"/>
    </xf>
    <xf numFmtId="0" fontId="4" fillId="9" borderId="23" xfId="0" applyFont="1" applyFill="1" applyBorder="1" applyAlignment="1">
      <alignment textRotation="90"/>
    </xf>
    <xf numFmtId="0" fontId="10" fillId="0" borderId="3" xfId="0" applyFont="1" applyBorder="1" applyAlignment="1">
      <alignment horizontal="center"/>
    </xf>
    <xf numFmtId="0" fontId="2" fillId="0" borderId="3" xfId="0" applyFont="1" applyBorder="1"/>
    <xf numFmtId="1" fontId="0" fillId="10" borderId="12" xfId="0" applyNumberFormat="1" applyFont="1" applyFill="1" applyBorder="1" applyAlignment="1">
      <alignment horizontal="center"/>
    </xf>
    <xf numFmtId="1" fontId="0" fillId="10" borderId="17" xfId="0" applyNumberFormat="1" applyFont="1" applyFill="1" applyBorder="1" applyAlignment="1">
      <alignment horizontal="center"/>
    </xf>
    <xf numFmtId="1" fontId="0" fillId="10" borderId="26" xfId="0" applyNumberFormat="1" applyFont="1" applyFill="1" applyBorder="1" applyAlignment="1">
      <alignment horizontal="center"/>
    </xf>
    <xf numFmtId="1" fontId="0" fillId="10" borderId="32" xfId="0" applyNumberFormat="1" applyFont="1" applyFill="1" applyBorder="1" applyAlignment="1">
      <alignment horizontal="center"/>
    </xf>
    <xf numFmtId="1" fontId="0" fillId="10" borderId="3" xfId="0" applyNumberFormat="1" applyFont="1" applyFill="1" applyBorder="1" applyAlignment="1">
      <alignment horizontal="center"/>
    </xf>
    <xf numFmtId="1" fontId="0" fillId="10" borderId="6" xfId="0" applyNumberFormat="1" applyFont="1" applyFill="1" applyBorder="1" applyAlignment="1">
      <alignment horizontal="center"/>
    </xf>
    <xf numFmtId="1" fontId="0" fillId="10" borderId="11" xfId="0" applyNumberFormat="1" applyFont="1" applyFill="1" applyBorder="1" applyAlignment="1">
      <alignment horizontal="center"/>
    </xf>
    <xf numFmtId="1" fontId="0" fillId="10" borderId="13" xfId="0" applyNumberFormat="1" applyFont="1" applyFill="1" applyBorder="1" applyAlignment="1">
      <alignment horizontal="center"/>
    </xf>
    <xf numFmtId="1" fontId="0" fillId="10" borderId="15" xfId="0" applyNumberFormat="1" applyFont="1" applyFill="1" applyBorder="1" applyAlignment="1">
      <alignment horizontal="center"/>
    </xf>
    <xf numFmtId="1" fontId="0" fillId="10" borderId="30" xfId="0" applyNumberFormat="1" applyFont="1" applyFill="1" applyBorder="1" applyAlignment="1">
      <alignment horizontal="center"/>
    </xf>
    <xf numFmtId="1" fontId="0" fillId="10" borderId="7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3" fillId="9" borderId="2" xfId="0" applyFont="1" applyFill="1" applyBorder="1" applyAlignment="1">
      <alignment textRotation="90"/>
    </xf>
    <xf numFmtId="0" fontId="0" fillId="9" borderId="7" xfId="0" applyFont="1" applyFill="1" applyBorder="1" applyAlignment="1">
      <alignment textRotation="90"/>
    </xf>
    <xf numFmtId="0" fontId="0" fillId="9" borderId="3" xfId="0" applyFont="1" applyFill="1" applyBorder="1" applyAlignment="1">
      <alignment textRotation="90"/>
    </xf>
    <xf numFmtId="0" fontId="0" fillId="9" borderId="3" xfId="0" applyFont="1" applyFill="1" applyBorder="1" applyAlignment="1">
      <alignment textRotation="90" wrapText="1"/>
    </xf>
    <xf numFmtId="0" fontId="23" fillId="0" borderId="3" xfId="0" applyFont="1" applyBorder="1"/>
    <xf numFmtId="0" fontId="23" fillId="0" borderId="8" xfId="0" applyFont="1" applyBorder="1" applyAlignment="1">
      <alignment horizontal="center"/>
    </xf>
    <xf numFmtId="0" fontId="23" fillId="0" borderId="9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1" fontId="23" fillId="0" borderId="3" xfId="0" applyNumberFormat="1" applyFont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1" fontId="27" fillId="0" borderId="9" xfId="0" applyNumberFormat="1" applyFont="1" applyBorder="1" applyAlignment="1">
      <alignment horizontal="center"/>
    </xf>
    <xf numFmtId="0" fontId="23" fillId="0" borderId="10" xfId="0" applyFont="1" applyBorder="1"/>
    <xf numFmtId="0" fontId="25" fillId="0" borderId="14" xfId="0" applyFont="1" applyBorder="1"/>
    <xf numFmtId="0" fontId="26" fillId="0" borderId="14" xfId="0" applyFont="1" applyBorder="1"/>
    <xf numFmtId="0" fontId="24" fillId="0" borderId="14" xfId="0" applyFont="1" applyBorder="1"/>
    <xf numFmtId="0" fontId="23" fillId="0" borderId="14" xfId="0" applyFont="1" applyBorder="1"/>
    <xf numFmtId="0" fontId="25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" fontId="23" fillId="2" borderId="1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" xfId="0" applyFont="1" applyBorder="1"/>
    <xf numFmtId="0" fontId="23" fillId="0" borderId="15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1" fontId="23" fillId="2" borderId="26" xfId="0" applyNumberFormat="1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1" fontId="23" fillId="0" borderId="2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11" borderId="18" xfId="0" applyFont="1" applyFill="1" applyBorder="1"/>
    <xf numFmtId="0" fontId="0" fillId="11" borderId="36" xfId="0" applyNumberFormat="1" applyFont="1" applyFill="1" applyBorder="1" applyAlignment="1">
      <alignment horizontal="center"/>
    </xf>
    <xf numFmtId="0" fontId="2" fillId="11" borderId="11" xfId="0" applyNumberFormat="1" applyFont="1" applyFill="1" applyBorder="1" applyAlignment="1">
      <alignment horizontal="center"/>
    </xf>
    <xf numFmtId="1" fontId="10" fillId="11" borderId="37" xfId="0" applyNumberFormat="1" applyFont="1" applyFill="1" applyBorder="1" applyAlignment="1">
      <alignment horizontal="center"/>
    </xf>
    <xf numFmtId="1" fontId="11" fillId="11" borderId="38" xfId="0" applyNumberFormat="1" applyFont="1" applyFill="1" applyBorder="1" applyAlignment="1">
      <alignment horizontal="center"/>
    </xf>
    <xf numFmtId="1" fontId="12" fillId="11" borderId="35" xfId="0" applyNumberFormat="1" applyFont="1" applyFill="1" applyBorder="1" applyAlignment="1">
      <alignment horizontal="center"/>
    </xf>
    <xf numFmtId="0" fontId="0" fillId="11" borderId="36" xfId="0" applyFont="1" applyFill="1" applyBorder="1"/>
    <xf numFmtId="0" fontId="10" fillId="11" borderId="38" xfId="0" applyFont="1" applyFill="1" applyBorder="1"/>
    <xf numFmtId="0" fontId="11" fillId="11" borderId="38" xfId="0" applyFont="1" applyFill="1" applyBorder="1"/>
    <xf numFmtId="0" fontId="2" fillId="11" borderId="38" xfId="0" applyFont="1" applyFill="1" applyBorder="1"/>
    <xf numFmtId="0" fontId="0" fillId="0" borderId="18" xfId="0" applyFont="1" applyBorder="1"/>
    <xf numFmtId="0" fontId="0" fillId="0" borderId="36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1" fillId="0" borderId="38" xfId="0" applyNumberFormat="1" applyFont="1" applyBorder="1" applyAlignment="1">
      <alignment horizontal="center"/>
    </xf>
    <xf numFmtId="1" fontId="12" fillId="0" borderId="35" xfId="0" applyNumberFormat="1" applyFont="1" applyBorder="1" applyAlignment="1">
      <alignment horizontal="center"/>
    </xf>
    <xf numFmtId="0" fontId="0" fillId="0" borderId="36" xfId="0" applyFont="1" applyBorder="1"/>
    <xf numFmtId="0" fontId="10" fillId="0" borderId="38" xfId="0" applyFont="1" applyBorder="1"/>
    <xf numFmtId="0" fontId="11" fillId="0" borderId="38" xfId="0" applyFont="1" applyBorder="1"/>
    <xf numFmtId="0" fontId="2" fillId="0" borderId="38" xfId="0" applyFont="1" applyBorder="1"/>
    <xf numFmtId="1" fontId="6" fillId="11" borderId="18" xfId="0" applyNumberFormat="1" applyFont="1" applyFill="1" applyBorder="1" applyAlignment="1">
      <alignment horizontal="center"/>
    </xf>
    <xf numFmtId="1" fontId="6" fillId="11" borderId="21" xfId="0" applyNumberFormat="1" applyFont="1" applyFill="1" applyBorder="1" applyAlignment="1">
      <alignment horizontal="center"/>
    </xf>
    <xf numFmtId="1" fontId="0" fillId="11" borderId="12" xfId="0" applyNumberFormat="1" applyFont="1" applyFill="1" applyBorder="1" applyAlignment="1">
      <alignment horizontal="center"/>
    </xf>
    <xf numFmtId="1" fontId="0" fillId="11" borderId="11" xfId="0" applyNumberFormat="1" applyFont="1" applyFill="1" applyBorder="1" applyAlignment="1">
      <alignment horizontal="center"/>
    </xf>
    <xf numFmtId="1" fontId="0" fillId="11" borderId="36" xfId="0" applyNumberFormat="1" applyFont="1" applyFill="1" applyBorder="1" applyAlignment="1">
      <alignment horizontal="center"/>
    </xf>
    <xf numFmtId="0" fontId="12" fillId="11" borderId="38" xfId="0" applyFont="1" applyFill="1" applyBorder="1"/>
    <xf numFmtId="1" fontId="6" fillId="0" borderId="18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0" fontId="12" fillId="0" borderId="38" xfId="0" applyFont="1" applyBorder="1"/>
    <xf numFmtId="1" fontId="0" fillId="2" borderId="20" xfId="0" applyNumberFormat="1" applyFont="1" applyFill="1" applyBorder="1" applyAlignment="1">
      <alignment horizontal="center"/>
    </xf>
    <xf numFmtId="1" fontId="22" fillId="11" borderId="18" xfId="0" applyNumberFormat="1" applyFont="1" applyFill="1" applyBorder="1" applyAlignment="1">
      <alignment horizontal="center"/>
    </xf>
    <xf numFmtId="1" fontId="22" fillId="11" borderId="21" xfId="0" applyNumberFormat="1" applyFont="1" applyFill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0" fontId="0" fillId="11" borderId="18" xfId="0" applyNumberFormat="1" applyFont="1" applyFill="1" applyBorder="1"/>
    <xf numFmtId="0" fontId="13" fillId="0" borderId="1" xfId="1" applyNumberFormat="1" applyFont="1" applyBorder="1" applyAlignment="1">
      <alignment horizontal="left" vertical="center"/>
    </xf>
    <xf numFmtId="0" fontId="19" fillId="0" borderId="8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3" xfId="0" applyFont="1" applyBorder="1"/>
    <xf numFmtId="0" fontId="19" fillId="0" borderId="3" xfId="0" applyNumberFormat="1" applyFont="1" applyBorder="1"/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28" fillId="0" borderId="11" xfId="0" applyNumberFormat="1" applyFont="1" applyBorder="1" applyAlignment="1">
      <alignment horizontal="center"/>
    </xf>
    <xf numFmtId="1" fontId="19" fillId="2" borderId="12" xfId="0" applyNumberFormat="1" applyFont="1" applyFill="1" applyBorder="1" applyAlignment="1">
      <alignment horizontal="center"/>
    </xf>
    <xf numFmtId="1" fontId="29" fillId="0" borderId="3" xfId="0" applyNumberFormat="1" applyFont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1" fillId="0" borderId="14" xfId="0" applyNumberFormat="1" applyFont="1" applyBorder="1" applyAlignment="1">
      <alignment horizontal="center"/>
    </xf>
    <xf numFmtId="1" fontId="32" fillId="0" borderId="9" xfId="0" applyNumberFormat="1" applyFont="1" applyBorder="1" applyAlignment="1">
      <alignment horizontal="center"/>
    </xf>
    <xf numFmtId="0" fontId="19" fillId="0" borderId="10" xfId="0" applyFont="1" applyBorder="1"/>
    <xf numFmtId="0" fontId="30" fillId="0" borderId="14" xfId="0" applyFont="1" applyBorder="1"/>
    <xf numFmtId="0" fontId="31" fillId="0" borderId="14" xfId="0" applyFont="1" applyBorder="1"/>
    <xf numFmtId="0" fontId="28" fillId="0" borderId="14" xfId="0" applyFont="1" applyBorder="1"/>
    <xf numFmtId="0" fontId="19" fillId="0" borderId="14" xfId="0" applyFont="1" applyBorder="1"/>
    <xf numFmtId="0" fontId="30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21" fillId="0" borderId="1" xfId="0" applyFont="1" applyBorder="1"/>
    <xf numFmtId="1" fontId="19" fillId="2" borderId="2" xfId="0" applyNumberFormat="1" applyFont="1" applyFill="1" applyBorder="1" applyAlignment="1">
      <alignment horizontal="center"/>
    </xf>
    <xf numFmtId="1" fontId="33" fillId="0" borderId="3" xfId="0" applyNumberFormat="1" applyFont="1" applyBorder="1" applyAlignment="1">
      <alignment horizontal="center"/>
    </xf>
    <xf numFmtId="1" fontId="33" fillId="0" borderId="5" xfId="0" applyNumberFormat="1" applyFont="1" applyBorder="1" applyAlignment="1">
      <alignment horizontal="center"/>
    </xf>
    <xf numFmtId="0" fontId="32" fillId="0" borderId="14" xfId="0" applyFont="1" applyBorder="1"/>
    <xf numFmtId="0" fontId="34" fillId="0" borderId="14" xfId="0" applyFont="1" applyBorder="1"/>
    <xf numFmtId="0" fontId="0" fillId="0" borderId="39" xfId="0" applyBorder="1"/>
    <xf numFmtId="0" fontId="0" fillId="0" borderId="39" xfId="0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34" fillId="0" borderId="3" xfId="1" applyFont="1" applyFill="1" applyBorder="1" applyAlignment="1">
      <alignment horizontal="left" vertical="center"/>
    </xf>
  </cellXfs>
  <cellStyles count="2">
    <cellStyle name="Normal" xfId="0" builtinId="0"/>
    <cellStyle name="Normal 5" xfId="1"/>
  </cellStyles>
  <dxfs count="304"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alignment horizontal="center" vertical="bottom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9" tint="0.39997558519241921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9" tint="0.39997558519241921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9" tint="0.39997558519241921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9" tint="0.39997558519241921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9" tint="0.39997558519241921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  <border diagonalUp="0" diagonalDown="0">
        <left style="thick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9" tint="0.39997558519241921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Copy%20ARC%20Points%20-%20May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ers"/>
      <sheetName val="Para"/>
      <sheetName val="Upgrades"/>
      <sheetName val="Team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ables/table1.xml><?xml version="1.0" encoding="utf-8"?>
<table xmlns="http://schemas.openxmlformats.org/spreadsheetml/2006/main" id="1" name="racers" displayName="racers" ref="A1:AQ103" totalsRowShown="0" headerRowDxfId="300" dataDxfId="299">
  <sortState ref="A2:AQ101">
    <sortCondition ref="A2:A101"/>
    <sortCondition ref="F2:F101"/>
  </sortState>
  <tableColumns count="43">
    <tableColumn id="1" name="Cat" dataDxfId="298"/>
    <tableColumn id="2" name="Gender" dataDxfId="297"/>
    <tableColumn id="3" name="Last Name" dataDxfId="296"/>
    <tableColumn id="4" name="First Name" dataDxfId="295"/>
    <tableColumn id="5" name="Club/Team" dataDxfId="294"/>
    <tableColumn id="6" name="Rank" dataDxfId="293">
      <calculatedColumnFormula>SUMPRODUCT(($A:$A=racers[[#This Row],[Cat]])*($G:$G&gt;racers[[#This Row],[2018 ARC Series Points]]))+1</calculatedColumnFormula>
    </tableColumn>
    <tableColumn id="7" name="2018 ARC Series Points" dataDxfId="292">
      <calculatedColumnFormula>SUM(M2,N2,P2)</calculatedColumnFormula>
    </tableColumn>
    <tableColumn id="8" name="Total Upgrade Points" dataDxfId="291">
      <calculatedColumnFormula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calculatedColumnFormula>
    </tableColumn>
    <tableColumn id="11" name="2017 Mass Start Upgrade Points" dataDxfId="290"/>
    <tableColumn id="12" name="2017 ITT Points" dataDxfId="289"/>
    <tableColumn id="13" name="2018 Out of Province Mass Start Upgrade Points" dataDxfId="288"/>
    <tableColumn id="14" name="2018 Out of Province ITT Upgrade Points" dataDxfId="287"/>
    <tableColumn id="15" name="2018 Mass Start Points" dataDxfId="286">
      <calculatedColumnFormula>SUM(O2,Q2,V2,AA2,AD2,AG2,AH2,AJ2,AN2)</calculatedColumnFormula>
    </tableColumn>
    <tableColumn id="16" name="2018 ITT Points" dataDxfId="285">
      <calculatedColumnFormula>SUM(R2,W2,Z2,AB2,AE2,AK2,AP2,AQ2)</calculatedColumnFormula>
    </tableColumn>
    <tableColumn id="17" name="2018 Crit Points" dataDxfId="284">
      <calculatedColumnFormula>SUM(S2,U2,X2,AC2,AF2,AL2,AO2)</calculatedColumnFormula>
    </tableColumn>
    <tableColumn id="18" name="2018 GC/Omnium Points" dataDxfId="283">
      <calculatedColumnFormula>SUM(T2,Y2,AI2,AM2)</calculatedColumnFormula>
    </tableColumn>
    <tableColumn id="19" name="Stieda Stage Race - Road Race (B)" dataDxfId="282"/>
    <tableColumn id="20" name="Stieda Stage Race - ITT (B)" dataDxfId="281"/>
    <tableColumn id="21" name="Stieda Stage Race - Criterium (B)" dataDxfId="280"/>
    <tableColumn id="22" name="Stieda Stage Race - Omnium (A)" dataDxfId="279"/>
    <tableColumn id="23" name="Bicisport - Criterium (B)" dataDxfId="278"/>
    <tableColumn id="24" name="RMCC - Road Race (B)" dataDxfId="277"/>
    <tableColumn id="25" name="RMCC - Hill Climb (B)" dataDxfId="276"/>
    <tableColumn id="26" name="RMCC - Criterium (B)" dataDxfId="275"/>
    <tableColumn id="27" name="RMCC - Omnium (A)" dataDxfId="274"/>
    <tableColumn id="28" name="CABC - ITT (B)" dataDxfId="273"/>
    <tableColumn id="29" name="Pigeon Lake - Road Race (B)" dataDxfId="272"/>
    <tableColumn id="30" name="Velocity - ITT (B)" dataDxfId="271"/>
    <tableColumn id="31" name="Canada Day Crit _x000a_Criterium Provicials (A)" dataDxfId="270"/>
    <tableColumn id="32" name="Stampede Road Race (A)_x000a_Road Provincial Championships (A)" dataDxfId="269"/>
    <tableColumn id="33" name="ERTC - ITT (B)" dataDxfId="268"/>
    <tableColumn id="34" name="ERTC - Crit Prov Champs (A)" dataDxfId="267"/>
    <tableColumn id="35" name="Peloton Stage Race (B)" dataDxfId="266"/>
    <tableColumn id="36" name="Peloton Stage Race (B)2" dataDxfId="265"/>
    <tableColumn id="37" name="Peloton Stage Race - GC (A)" dataDxfId="264"/>
    <tableColumn id="53" name="Tour de Bowness - Road Race (B)" dataDxfId="263"/>
    <tableColumn id="38" name="Tour de Bowness - Hill Climb (B)" dataDxfId="262"/>
    <tableColumn id="39" name="Tour de Bowness - Criterium (B)" dataDxfId="261"/>
    <tableColumn id="40" name="Tour de Bowness - Omnium (A)" dataDxfId="260"/>
    <tableColumn id="9" name="PRW - Road Race (B)" dataDxfId="259"/>
    <tableColumn id="41" name="PRW -  Crit (B)" dataDxfId="258"/>
    <tableColumn id="42" name="Pedalhead - ITT (B)" dataDxfId="257"/>
    <tableColumn id="43" name="ITT Provincial Championships (A)" dataDxfId="25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7" name="racers8" displayName="racers8" ref="A1:AS102" totalsRowShown="0" headerRowDxfId="253" dataDxfId="252">
  <sortState ref="A2:AS102">
    <sortCondition ref="F2:F102"/>
  </sortState>
  <tableColumns count="45">
    <tableColumn id="1" name="Cat" dataDxfId="251"/>
    <tableColumn id="2" name="Gender" dataDxfId="250"/>
    <tableColumn id="3" name="Last Name" dataDxfId="249"/>
    <tableColumn id="4" name="First Name" dataDxfId="248"/>
    <tableColumn id="5" name="Club/Team" dataDxfId="247"/>
    <tableColumn id="6" name="Rank" dataDxfId="246">
      <calculatedColumnFormula>SUMPRODUCT(($A:$A=racers8[[#This Row],[Cat]])*($G:$G&gt;racers8[[#This Row],[2018 ARC Series Points]]))+1</calculatedColumnFormula>
    </tableColumn>
    <tableColumn id="7" name="2018 ARC Series Points" dataDxfId="245">
      <calculatedColumnFormula>SUM(O2,P2,R2)</calculatedColumnFormula>
    </tableColumn>
    <tableColumn id="8" name="Total Upgrade Points" dataDxfId="244">
      <calculatedColumnFormula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calculatedColumnFormula>
    </tableColumn>
    <tableColumn id="9" name="2018 Learn to Race Points" dataDxfId="243"/>
    <tableColumn id="10" name="2017 Learn to Race Points2" dataDxfId="242"/>
    <tableColumn id="11" name="2017 Mass Start Upgrade Points" dataDxfId="241"/>
    <tableColumn id="12" name="2017 ITT Points" dataDxfId="240"/>
    <tableColumn id="13" name="2018 Out of Province Mass Start Upgrade Points" dataDxfId="239"/>
    <tableColumn id="14" name="2018 Out of Province ITT Upgrade Points" dataDxfId="238"/>
    <tableColumn id="15" name="2018 Mass Start Points" dataDxfId="237">
      <calculatedColumnFormula>SUM(Q2,S2,X2,AC2,AF2,AI2,AJ2,AL2,AP2)</calculatedColumnFormula>
    </tableColumn>
    <tableColumn id="16" name="2018 ITT Points" dataDxfId="236">
      <calculatedColumnFormula>SUM(T2,Y2,AB2,AD2,AG2,AM2,AR2,AS2)</calculatedColumnFormula>
    </tableColumn>
    <tableColumn id="17" name="2018 Crit Points" dataDxfId="235">
      <calculatedColumnFormula>SUM(U2,W2,Z2,AE2,AH2,AN2,AQ2)</calculatedColumnFormula>
    </tableColumn>
    <tableColumn id="18" name="2018 GC/Omnium Points" dataDxfId="234">
      <calculatedColumnFormula>SUM(V2,AA2,AK2,AO2)</calculatedColumnFormula>
    </tableColumn>
    <tableColumn id="19" name="Stieda Stage Race - Road Race (B)" dataDxfId="233"/>
    <tableColumn id="20" name="Stieda Stage Race - ITT (B)" dataDxfId="232"/>
    <tableColumn id="21" name="Stieda Stage Race - Criterium (B)" dataDxfId="231"/>
    <tableColumn id="22" name="Stieda Stage Race - Omnium (A)" dataDxfId="230"/>
    <tableColumn id="23" name="Bicisport - Criterium (B)" dataDxfId="229"/>
    <tableColumn id="24" name="RMCC - Road Race (B)" dataDxfId="228"/>
    <tableColumn id="25" name="RMCC - Hill Climb (B)" dataDxfId="227"/>
    <tableColumn id="26" name="RMCC - Criterium (B)" dataDxfId="226"/>
    <tableColumn id="27" name="RMCC - Omnium (A)" dataDxfId="225"/>
    <tableColumn id="28" name="CABC - ITT (B)" dataDxfId="224"/>
    <tableColumn id="29" name="Pigeon Lake - Road Race (B)" dataDxfId="223"/>
    <tableColumn id="30" name="Velocity - ITT (B)" dataDxfId="222"/>
    <tableColumn id="31" name="Canada Day Crit _x000a_Criterium Provicials (A)" dataDxfId="221"/>
    <tableColumn id="32" name="Stampede Road Race (A)_x000a_Road Provincial Championships (A)" dataDxfId="220"/>
    <tableColumn id="33" name="ERTC - ITT (B)" dataDxfId="219"/>
    <tableColumn id="34" name="ERTC - Crit Prov Champs (A)" dataDxfId="218"/>
    <tableColumn id="35" name="Peloton Stage Race (B)" dataDxfId="217"/>
    <tableColumn id="36" name="Peloton Stage Race (B)2" dataDxfId="216"/>
    <tableColumn id="37" name="Peloton Stage Race - GC (A)" dataDxfId="215"/>
    <tableColumn id="53" name="Tour de Bowness - Road Race (B)" dataDxfId="214"/>
    <tableColumn id="38" name="Tour de Bowness - Hill Climb (B)" dataDxfId="213"/>
    <tableColumn id="39" name="Tour de Bowness - Criterium (B)" dataDxfId="212"/>
    <tableColumn id="40" name="Tour de Bowness - Omnium (A)" dataDxfId="211"/>
    <tableColumn id="41" name="PRW - Road Race (B)" dataDxfId="210"/>
    <tableColumn id="44" name="PRW -  Crit (B)" dataDxfId="209"/>
    <tableColumn id="42" name="Pedalhead - ITT (B)" dataDxfId="208"/>
    <tableColumn id="43" name="ITT Provincial Championships (A)" dataDxfId="20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6" name="racers7" displayName="racers7" ref="A1:AS115" totalsRowShown="0" headerRowDxfId="205" dataDxfId="204">
  <sortState ref="A2:AS112">
    <sortCondition descending="1" ref="G2:G112"/>
  </sortState>
  <tableColumns count="45">
    <tableColumn id="1" name="Cat" dataDxfId="203"/>
    <tableColumn id="2" name="Gender" dataDxfId="202"/>
    <tableColumn id="3" name="Last Name" dataDxfId="201"/>
    <tableColumn id="4" name="First Name" dataDxfId="200"/>
    <tableColumn id="5" name="Club/Team" dataDxfId="199"/>
    <tableColumn id="6" name="Rank" dataDxfId="198">
      <calculatedColumnFormula>SUMPRODUCT(($A:$A=racers7[[#This Row],[Cat]])*($G:$G&gt;racers7[[#This Row],[2018 ARC Series Points]]))+1</calculatedColumnFormula>
    </tableColumn>
    <tableColumn id="7" name="2018 ARC Series Points" dataDxfId="197">
      <calculatedColumnFormula>SUM(O2,P2,R2)</calculatedColumnFormula>
    </tableColumn>
    <tableColumn id="8" name="Total Upgrade Points" dataDxfId="196">
      <calculatedColumnFormula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calculatedColumnFormula>
    </tableColumn>
    <tableColumn id="9" name="2018 Learn to Race Points" dataDxfId="195"/>
    <tableColumn id="10" name="2017 Learn to Race Points2" dataDxfId="194"/>
    <tableColumn id="11" name="2017 Mass Start Upgrade Points" dataDxfId="193"/>
    <tableColumn id="12" name="2017 ITT Points" dataDxfId="192"/>
    <tableColumn id="13" name="2018 Out of Province Mass Start Upgrade Points" dataDxfId="191"/>
    <tableColumn id="14" name="2018 Out of Province ITT Upgrade Points" dataDxfId="190"/>
    <tableColumn id="15" name="2018 Mass Start Points" dataDxfId="189">
      <calculatedColumnFormula>SUM(Q2,S2,X2,AC2,AF2,AI2,AJ2,AL2,AP2)</calculatedColumnFormula>
    </tableColumn>
    <tableColumn id="16" name="2018 ITT Points" dataDxfId="188">
      <calculatedColumnFormula>SUM(T2,Y2,AB2,AD2,AG2,AM2,AR2,AS2)</calculatedColumnFormula>
    </tableColumn>
    <tableColumn id="17" name="2018 Crit Points" dataDxfId="187">
      <calculatedColumnFormula>SUM(U2,W2,Z2,AE2,AH2,AN2, AQ2)</calculatedColumnFormula>
    </tableColumn>
    <tableColumn id="18" name="2018 GC/Omnium Points" dataDxfId="186">
      <calculatedColumnFormula>SUM(V2,AA2,AK2,AO2)</calculatedColumnFormula>
    </tableColumn>
    <tableColumn id="19" name="Stieda Stage Race - Road Race (B)" dataDxfId="185"/>
    <tableColumn id="20" name="Stieda Stage Race - ITT (B)" dataDxfId="184"/>
    <tableColumn id="21" name="Stieda Stage Race - Criterium (B)" dataDxfId="183"/>
    <tableColumn id="22" name="Stieda Stage Race - Omnium (A)" dataDxfId="182"/>
    <tableColumn id="23" name="Bicisport - Criterium (B)" dataDxfId="181"/>
    <tableColumn id="24" name="RMCC - Road Race (B)" dataDxfId="180"/>
    <tableColumn id="25" name="RMCC - Hill Climb (B)" dataDxfId="179"/>
    <tableColumn id="26" name="RMCC - Criterium (B)" dataDxfId="178"/>
    <tableColumn id="27" name="RMCC - Omnium (A)" dataDxfId="177"/>
    <tableColumn id="28" name="CABC - ITT (B)" dataDxfId="176"/>
    <tableColumn id="29" name="Pigeon Lake - Road Race (B)" dataDxfId="175"/>
    <tableColumn id="30" name="Velocity - ITT (B)" dataDxfId="174"/>
    <tableColumn id="31" name="Canada Day Crit _x000a_Criterium Provicials (A)" dataDxfId="173"/>
    <tableColumn id="32" name="Stampede Road Race (A)_x000a_Road Provincial Championships (A)" dataDxfId="172"/>
    <tableColumn id="33" name="ERTC - ITT (B)" dataDxfId="171"/>
    <tableColumn id="34" name="ERTC - Crit Prov Champs (A)" dataDxfId="170"/>
    <tableColumn id="35" name="Peloton Stage Race (B)" dataDxfId="169"/>
    <tableColumn id="36" name="Peloton Stage Race (B)2" dataDxfId="168"/>
    <tableColumn id="37" name="Peloton Stage Race - GC (A)" dataDxfId="167"/>
    <tableColumn id="53" name="Tour de Bowness - Road Race (B)" dataDxfId="166"/>
    <tableColumn id="38" name="Tour de Bowness - Hill Climb (B)" dataDxfId="165"/>
    <tableColumn id="39" name="Tour de Bowness - Criterium (B)" dataDxfId="164"/>
    <tableColumn id="40" name="Tour de Bowness - Omnium (A)" dataDxfId="163"/>
    <tableColumn id="41" name="PRW - Road Race (B)" dataDxfId="162"/>
    <tableColumn id="44" name="PRW -  Crit (B)" dataDxfId="161"/>
    <tableColumn id="42" name="Pedalhead - ITT (B)" dataDxfId="160"/>
    <tableColumn id="43" name="ITT Provincial Championships (A)" dataDxfId="159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racers6" displayName="racers6" ref="A1:AS92" totalsRowShown="0" headerRowDxfId="157" dataDxfId="156">
  <sortState ref="A2:AS92">
    <sortCondition ref="F2:F92"/>
  </sortState>
  <tableColumns count="45">
    <tableColumn id="1" name="Cat" dataDxfId="155"/>
    <tableColumn id="2" name="Gender" dataDxfId="154"/>
    <tableColumn id="3" name="Last Name" dataDxfId="153"/>
    <tableColumn id="4" name="First Name" dataDxfId="152"/>
    <tableColumn id="5" name="Club/Team" dataDxfId="151"/>
    <tableColumn id="6" name="Rank" dataDxfId="150">
      <calculatedColumnFormula>SUMPRODUCT(($A:$A=racers6[[#This Row],[Cat]])*($G:$G&gt;racers6[[#This Row],[2018 ARC Series Points]]))+1</calculatedColumnFormula>
    </tableColumn>
    <tableColumn id="7" name="2018 ARC Series Points" dataDxfId="149">
      <calculatedColumnFormula>SUM(O2,P2,R2)</calculatedColumnFormula>
    </tableColumn>
    <tableColumn id="8" name="Total Upgrade Points" dataDxfId="148">
      <calculatedColumnFormula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calculatedColumnFormula>
    </tableColumn>
    <tableColumn id="9" name="2018 Learn to Race Points" dataDxfId="147"/>
    <tableColumn id="10" name="2017 Learn to Race Points2" dataDxfId="146"/>
    <tableColumn id="11" name="2017 Mass Start Upgrade Points" dataDxfId="145"/>
    <tableColumn id="12" name="2017 ITT Points" dataDxfId="144"/>
    <tableColumn id="13" name="2018 Out of Province Mass Start Upgrade Points" dataDxfId="143"/>
    <tableColumn id="14" name="2018 Out of Province ITT Upgrade Points" dataDxfId="142"/>
    <tableColumn id="15" name="2018 Mass Start Points" dataDxfId="141">
      <calculatedColumnFormula>SUM(Q2,S2,X2,AC2,AF2,AI2, AJ2,AL2,AP2)</calculatedColumnFormula>
    </tableColumn>
    <tableColumn id="16" name="2018 ITT Points" dataDxfId="140">
      <calculatedColumnFormula>SUM(T2,Y2,AB2,AD2,AG2,AM2,AR2,AS2)</calculatedColumnFormula>
    </tableColumn>
    <tableColumn id="17" name="2018 Crit Points" dataDxfId="139">
      <calculatedColumnFormula>SUM(U2,W2,Z2, AE2, AH2, AN2, AQ2)</calculatedColumnFormula>
    </tableColumn>
    <tableColumn id="18" name="2018 GC/Omnium Points" dataDxfId="138">
      <calculatedColumnFormula>SUM(V2,AA2,AK2,AO2)</calculatedColumnFormula>
    </tableColumn>
    <tableColumn id="19" name="Stieda Stage Race - Road Race (B)" dataDxfId="137"/>
    <tableColumn id="20" name="Stieda Stage Race - ITT (B)" dataDxfId="136"/>
    <tableColumn id="21" name="Stieda Stage Race - Criterium (B)" dataDxfId="135"/>
    <tableColumn id="22" name="Stieda Stage Race - Omnium (A)" dataDxfId="134"/>
    <tableColumn id="23" name="Bicisport - Criterium (B)" dataDxfId="133"/>
    <tableColumn id="24" name="RMCC - Road Race (B)" dataDxfId="132"/>
    <tableColumn id="25" name="RMCC - Hill Climb (B)" dataDxfId="131"/>
    <tableColumn id="26" name="RMCC - Criterium (B)" dataDxfId="130"/>
    <tableColumn id="27" name="RMCC - Omnium (A)" dataDxfId="129"/>
    <tableColumn id="28" name="CABC - ITT (B)" dataDxfId="128"/>
    <tableColumn id="29" name="Pigeon Lake - Road Race (B)" dataDxfId="127"/>
    <tableColumn id="30" name="Velocity - ITT (B)" dataDxfId="126"/>
    <tableColumn id="31" name="Canada Day Crit _x000a_Criterium Provicials (A)" dataDxfId="125"/>
    <tableColumn id="32" name="Stampede Road Race (A)_x000a_Road Provincial Championships (A)" dataDxfId="124"/>
    <tableColumn id="33" name="ERTC - ITT (B)" dataDxfId="123"/>
    <tableColumn id="34" name="ERTC - Crit Prov Champs (A)" dataDxfId="122"/>
    <tableColumn id="35" name="Peloton Stage Race (B)" dataDxfId="121"/>
    <tableColumn id="36" name="Peloton Stage Race (B)2" dataDxfId="120"/>
    <tableColumn id="37" name="Peloton Stage Race - GC (A)" dataDxfId="119"/>
    <tableColumn id="54" name="Tour de Bowness - Road Race (B)" dataDxfId="118"/>
    <tableColumn id="38" name="Tour de Bowness - Hill Climb (B)" dataDxfId="117"/>
    <tableColumn id="39" name="Tour de Bowness - Criterium (B)" dataDxfId="116"/>
    <tableColumn id="40" name="Tour de Bowness - Omnium (A)" dataDxfId="115"/>
    <tableColumn id="41" name="PRW - Road Race (B)" dataDxfId="114"/>
    <tableColumn id="42" name="PRW -  Crit (B)" dataDxfId="113"/>
    <tableColumn id="44" name="Pedalhead - ITT (B)" dataDxfId="112"/>
    <tableColumn id="43" name="ITT Provincial Championships (A)" dataDxfId="111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3" name="racers4" displayName="racers4" ref="A1:AS127" totalsRowShown="0" headerRowDxfId="109" dataDxfId="108">
  <sortState ref="A2:AS127">
    <sortCondition ref="A2:A127"/>
    <sortCondition ref="B2:B127"/>
    <sortCondition descending="1" ref="G2:G127"/>
  </sortState>
  <tableColumns count="45">
    <tableColumn id="1" name="Cat" dataDxfId="107"/>
    <tableColumn id="2" name="Gender" dataDxfId="106"/>
    <tableColumn id="3" name="Last Name" dataDxfId="105"/>
    <tableColumn id="4" name="First Name" dataDxfId="104"/>
    <tableColumn id="5" name="Club/Team" dataDxfId="103"/>
    <tableColumn id="6" name="Rank" dataDxfId="102">
      <calculatedColumnFormula>SUMPRODUCT(($A:$A=racers4[[#This Row],[Cat]])*($G:$G&gt;racers4[[#This Row],[2018 ARC Series Points]]))+1</calculatedColumnFormula>
    </tableColumn>
    <tableColumn id="7" name="2018 ARC Series Points" dataDxfId="101">
      <calculatedColumnFormula>SUM(O2,P2,R2)</calculatedColumnFormula>
    </tableColumn>
    <tableColumn id="8" name="Total Upgrade Points" dataDxfId="100">
      <calculatedColumnFormula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calculatedColumnFormula>
    </tableColumn>
    <tableColumn id="9" name="2018 Learn to Race Points" dataDxfId="99"/>
    <tableColumn id="10" name="2017 Learn to Race Points" dataDxfId="98"/>
    <tableColumn id="11" name="2017 Mass Start Upgrade Points" dataDxfId="97"/>
    <tableColumn id="12" name="2017 ITT Points" dataDxfId="96"/>
    <tableColumn id="13" name="2018 Out of Province Mass Start Upgrade Points" dataDxfId="95"/>
    <tableColumn id="14" name="2018 Out of Province ITT Upgrade Points" dataDxfId="94"/>
    <tableColumn id="15" name="2018 Mass Start Points" dataDxfId="93">
      <calculatedColumnFormula>SUM(Q2,S2,X2,AC2,AI2,AJ2,AL2,AP2)</calculatedColumnFormula>
    </tableColumn>
    <tableColumn id="16" name="2018 ITT Points " dataDxfId="92">
      <calculatedColumnFormula>SUM(T2,Y2,AB2,AD2,AG2,AM2,AR2,AS2)</calculatedColumnFormula>
    </tableColumn>
    <tableColumn id="17" name="2018 Crit Points" dataDxfId="91">
      <calculatedColumnFormula>SUM(U2,W2, Z2, AE2, AH2, AN2, AQ2)</calculatedColumnFormula>
    </tableColumn>
    <tableColumn id="18" name="2018 GC/Omnium Points" dataDxfId="90">
      <calculatedColumnFormula>SUM(V2,AA2,AK2,AO2,)</calculatedColumnFormula>
    </tableColumn>
    <tableColumn id="19" name="Stieda Stage Race - Road Race (B)" dataDxfId="89"/>
    <tableColumn id="20" name="Stieda Stage Race - ITT (B)" dataDxfId="88"/>
    <tableColumn id="21" name="Stieda Stage Race - Criterium (B)" dataDxfId="87"/>
    <tableColumn id="22" name="Stieda Stage Race - Omnium (A)" dataDxfId="86"/>
    <tableColumn id="24" name="Bicisport - Criterium (B)" dataDxfId="85"/>
    <tableColumn id="27" name="RMCC - Road Race (B)" dataDxfId="84"/>
    <tableColumn id="28" name="RMCC - Hill Climb (B)" dataDxfId="83"/>
    <tableColumn id="29" name="RMCC - Criterium (B)" dataDxfId="82"/>
    <tableColumn id="30" name="RMCC - Omnium (A)" dataDxfId="81"/>
    <tableColumn id="23" name="CABC - ITT (B)" dataDxfId="80"/>
    <tableColumn id="26" name="Pigeon Lake - Road Race (B)" dataDxfId="79"/>
    <tableColumn id="25" name="Velocity - ITT (B)" dataDxfId="78"/>
    <tableColumn id="31" name="Canada Day Crit _x000a_Criterium Provicials (A)" dataDxfId="77"/>
    <tableColumn id="33" name="Stampede Road Race (A)_x000a_Road Provincial Championships (A)" dataDxfId="76"/>
    <tableColumn id="34" name="ERTC - ITT (B)" dataDxfId="75"/>
    <tableColumn id="35" name="ERTC - Crit Prov Champs (A)" dataDxfId="74"/>
    <tableColumn id="47" name="Peloton Stage Race (B)" dataDxfId="73"/>
    <tableColumn id="46" name="Peloton Stage Race (B)2" dataDxfId="72"/>
    <tableColumn id="45" name="Peloton Stage Race - GC (A)" dataDxfId="71"/>
    <tableColumn id="53" name="Tour de Bowness - Road Race (B)" dataDxfId="70"/>
    <tableColumn id="38" name="Tour de Bowness - Hill Climb (B)" dataDxfId="69"/>
    <tableColumn id="39" name="Tour de Bowness - Criterium (B)" dataDxfId="68"/>
    <tableColumn id="40" name="Tour de Bowness - Omnium (A)" dataDxfId="67"/>
    <tableColumn id="41" name="PRW - Road Race (B)" dataDxfId="66"/>
    <tableColumn id="42" name="PRW -  Crit (B)" dataDxfId="65"/>
    <tableColumn id="48" name="Pedalhead - ITT (B)" dataDxfId="64"/>
    <tableColumn id="43" name="ITT Provincial Championships (A)" dataDxfId="63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2" name="racers3" displayName="racers3" ref="A1:AS37" totalsRowShown="0" headerRowDxfId="61" dataDxfId="60">
  <sortState ref="A2:AS37">
    <sortCondition ref="A2:A37"/>
    <sortCondition descending="1" ref="G2:G37"/>
  </sortState>
  <tableColumns count="45">
    <tableColumn id="1" name="Cat" dataDxfId="59"/>
    <tableColumn id="2" name="Gender" dataDxfId="58"/>
    <tableColumn id="3" name="Last Name" dataDxfId="57"/>
    <tableColumn id="4" name="First Name" dataDxfId="56"/>
    <tableColumn id="5" name="Club/Team" dataDxfId="55"/>
    <tableColumn id="6" name="Rank" dataDxfId="54">
      <calculatedColumnFormula>SUMPRODUCT(($A:$A=racers3[[#This Row],[Cat]])*($G:$G&gt;racers3[[#This Row],[2018 ARC Series Points]]))+1</calculatedColumnFormula>
    </tableColumn>
    <tableColumn id="7" name="2018 ARC Series Points" dataDxfId="53">
      <calculatedColumnFormula>SUM(O2,P2,R2)</calculatedColumnFormula>
    </tableColumn>
    <tableColumn id="8" name="Total Upgrade Points" dataDxfId="52">
      <calculatedColumnFormula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calculatedColumnFormula>
    </tableColumn>
    <tableColumn id="9" name="2018 Learn to Race Points" dataDxfId="51"/>
    <tableColumn id="10" name="2017 Learn to Race Points" dataDxfId="50"/>
    <tableColumn id="11" name="2017 Mass Start Upgrade Points" dataDxfId="49"/>
    <tableColumn id="12" name="2017 ITT Points" dataDxfId="48"/>
    <tableColumn id="13" name="2018 Out of Province Mass Start Upgrade Points" dataDxfId="47"/>
    <tableColumn id="14" name="2018 Out of Province ITT Upgrade Points" dataDxfId="46"/>
    <tableColumn id="15" name="2018 Mass Start Points" dataDxfId="45">
      <calculatedColumnFormula>SUM(Q2,S2,X2,AC2,AF2,AI2,AJ2,AL2,AP2)</calculatedColumnFormula>
    </tableColumn>
    <tableColumn id="16" name="2018 ITT Points" dataDxfId="44">
      <calculatedColumnFormula>SUM(T2,Y2,AB2,AD2,AG2,AM2,AR2,AS2)</calculatedColumnFormula>
    </tableColumn>
    <tableColumn id="17" name="2018 Crit Points" dataDxfId="43">
      <calculatedColumnFormula>SUM(U2,W2,Z2,AE2,AH2,AN2, AQ2)</calculatedColumnFormula>
    </tableColumn>
    <tableColumn id="18" name="2012 GC/Omnium Points" dataDxfId="42">
      <calculatedColumnFormula>SUM(V2,AA2,AK2,AO2,)</calculatedColumnFormula>
    </tableColumn>
    <tableColumn id="19" name="Stieda Stage Race - Road Race (B)" dataDxfId="41"/>
    <tableColumn id="20" name="Stieda Stage Race - ITT (B)" dataDxfId="40"/>
    <tableColumn id="21" name="Stieda Stage Race - Criterium (B)" dataDxfId="39"/>
    <tableColumn id="22" name="Stieda Stage Race - Omnium (A)" dataDxfId="38"/>
    <tableColumn id="23" name="Bicisport - Criterium (B)" dataDxfId="37"/>
    <tableColumn id="24" name="RMCC - Road Race (B)" dataDxfId="36"/>
    <tableColumn id="25" name="RMCC - Hill Climb (B)" dataDxfId="35"/>
    <tableColumn id="26" name="RMCC - Criterium (B)" dataDxfId="34"/>
    <tableColumn id="27" name="RMCC - Omnium (A)" dataDxfId="33"/>
    <tableColumn id="28" name="CABC - ITT (B)" dataDxfId="32"/>
    <tableColumn id="29" name="Pigeon Lake - Road Race (B)" dataDxfId="31"/>
    <tableColumn id="30" name="Velocity - ITT (B)" dataDxfId="30"/>
    <tableColumn id="31" name="Canada Day Crit _x000a_Criterium Provicials (A)" dataDxfId="29"/>
    <tableColumn id="32" name="Stampede Road Race (A)_x000a_Road Provincial Championships (A)" dataDxfId="28"/>
    <tableColumn id="33" name="ERTC - ITT (B)" dataDxfId="27"/>
    <tableColumn id="34" name="ERTC - Crit Prov Champs (A)" dataDxfId="26"/>
    <tableColumn id="35" name="Peloton Stage Race (B)" dataDxfId="25"/>
    <tableColumn id="36" name="Peloton Stage Race (B)2" dataDxfId="24"/>
    <tableColumn id="37" name="Peloton Stage Race - GC (A)" dataDxfId="23"/>
    <tableColumn id="53" name="Tour de Bowness - Road Race (B)" dataDxfId="22"/>
    <tableColumn id="38" name="Tour de Bowness - Hill Climb (B)" dataDxfId="21"/>
    <tableColumn id="39" name="Tour de Bowness - Criterium (B)" dataDxfId="20"/>
    <tableColumn id="40" name="Tour de Bowness - Omnium (A)" dataDxfId="19"/>
    <tableColumn id="41" name="PRW - Road Race (B)" dataDxfId="18"/>
    <tableColumn id="44" name="PRW -  Crit (B)" dataDxfId="17"/>
    <tableColumn id="42" name="Pedalhead - ITT (B)" dataDxfId="16"/>
    <tableColumn id="43" name="ITT Provincial Championships (A)" dataDxfId="15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4" name="TeamNames2" displayName="TeamNames2" ref="A1:A73" totalsRowShown="0" headerRowDxfId="5" dataDxfId="3" headerRowBorderDxfId="4" tableBorderDxfId="2" totalsRowBorderDxfId="1">
  <autoFilter ref="A1:A73"/>
  <sortState ref="A2:A73">
    <sortCondition ref="A2:A73"/>
  </sortState>
  <tableColumns count="1">
    <tableColumn id="1" name="Team Name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"/>
  <sheetViews>
    <sheetView tabSelected="1" zoomScale="80" zoomScaleNormal="80" workbookViewId="0">
      <pane ySplit="1" topLeftCell="A2" activePane="bottomLeft" state="frozen"/>
      <selection activeCell="AL1" sqref="AL1:AL1048576"/>
      <selection pane="bottomLeft" activeCell="Q102" sqref="Q102:Q103"/>
    </sheetView>
  </sheetViews>
  <sheetFormatPr defaultColWidth="8.85546875" defaultRowHeight="15" x14ac:dyDescent="0.25"/>
  <cols>
    <col min="1" max="1" width="5.7109375" style="59" customWidth="1"/>
    <col min="2" max="2" width="9" style="59" customWidth="1"/>
    <col min="3" max="3" width="21" style="1" bestFit="1" customWidth="1"/>
    <col min="4" max="4" width="13.140625" style="1" bestFit="1" customWidth="1"/>
    <col min="5" max="5" width="39.140625" style="1" bestFit="1" customWidth="1"/>
    <col min="6" max="6" width="7.140625" style="60" customWidth="1"/>
    <col min="7" max="7" width="7.85546875" style="60" bestFit="1" customWidth="1"/>
    <col min="8" max="8" width="8.42578125" style="61" bestFit="1" customWidth="1"/>
    <col min="9" max="9" width="7.85546875" style="63" customWidth="1"/>
    <col min="10" max="13" width="7.85546875" style="62" customWidth="1"/>
    <col min="14" max="14" width="7.85546875" style="64" customWidth="1"/>
    <col min="15" max="15" width="7.85546875" style="65" customWidth="1"/>
    <col min="16" max="16" width="7.85546875" style="66" customWidth="1"/>
    <col min="17" max="17" width="3.5703125" style="1" customWidth="1"/>
    <col min="18" max="18" width="3.5703125" style="67" customWidth="1"/>
    <col min="19" max="19" width="3.5703125" style="68" customWidth="1"/>
    <col min="20" max="20" width="3.5703125" style="284" customWidth="1"/>
    <col min="21" max="22" width="3.5703125" style="68" customWidth="1"/>
    <col min="23" max="23" width="3.5703125" style="67" customWidth="1"/>
    <col min="24" max="24" width="3.5703125" style="68" customWidth="1"/>
    <col min="25" max="25" width="3.5703125" style="284" customWidth="1"/>
    <col min="26" max="26" width="3.5703125" style="67" customWidth="1"/>
    <col min="27" max="27" width="3.5703125" style="68" customWidth="1"/>
    <col min="28" max="28" width="3.5703125" style="67" customWidth="1"/>
    <col min="29" max="29" width="3.5703125" style="68" customWidth="1"/>
    <col min="30" max="31" width="3.5703125" style="67" customWidth="1"/>
    <col min="32" max="33" width="3.5703125" style="68" customWidth="1"/>
    <col min="34" max="34" width="3.5703125" style="67" customWidth="1"/>
    <col min="35" max="35" width="3.5703125" style="284" bestFit="1" customWidth="1"/>
    <col min="36" max="36" width="3.5703125" style="1" customWidth="1"/>
    <col min="37" max="37" width="3.5703125" style="67" bestFit="1" customWidth="1"/>
    <col min="38" max="38" width="3.5703125" style="68" bestFit="1" customWidth="1"/>
    <col min="39" max="39" width="3.5703125" style="284" bestFit="1" customWidth="1"/>
    <col min="40" max="40" width="3.5703125" style="69" customWidth="1"/>
    <col min="41" max="41" width="3.5703125" style="68" customWidth="1"/>
    <col min="42" max="42" width="3.5703125" style="67" bestFit="1" customWidth="1"/>
    <col min="43" max="43" width="3.7109375" style="67" bestFit="1" customWidth="1"/>
    <col min="44" max="16384" width="8.85546875" style="1"/>
  </cols>
  <sheetData>
    <row r="1" spans="1:43" ht="124.9" customHeight="1" x14ac:dyDescent="0.25">
      <c r="A1" s="233" t="s">
        <v>0</v>
      </c>
      <c r="B1" s="234" t="s">
        <v>1</v>
      </c>
      <c r="C1" s="234" t="s">
        <v>2</v>
      </c>
      <c r="D1" s="235" t="s">
        <v>3</v>
      </c>
      <c r="E1" s="235" t="s">
        <v>4</v>
      </c>
      <c r="F1" s="237" t="s">
        <v>5</v>
      </c>
      <c r="G1" s="238" t="s">
        <v>921</v>
      </c>
      <c r="H1" s="239" t="s">
        <v>6</v>
      </c>
      <c r="I1" s="242" t="s">
        <v>924</v>
      </c>
      <c r="J1" s="243" t="s">
        <v>792</v>
      </c>
      <c r="K1" s="240" t="s">
        <v>925</v>
      </c>
      <c r="L1" s="244" t="s">
        <v>926</v>
      </c>
      <c r="M1" s="245" t="s">
        <v>927</v>
      </c>
      <c r="N1" s="246" t="s">
        <v>947</v>
      </c>
      <c r="O1" s="247" t="s">
        <v>929</v>
      </c>
      <c r="P1" s="248" t="s">
        <v>930</v>
      </c>
      <c r="Q1" s="249" t="s">
        <v>932</v>
      </c>
      <c r="R1" s="250" t="s">
        <v>933</v>
      </c>
      <c r="S1" s="251" t="s">
        <v>934</v>
      </c>
      <c r="T1" s="258" t="s">
        <v>990</v>
      </c>
      <c r="U1" s="251" t="s">
        <v>931</v>
      </c>
      <c r="V1" s="252" t="s">
        <v>833</v>
      </c>
      <c r="W1" s="250" t="s">
        <v>8</v>
      </c>
      <c r="X1" s="251" t="s">
        <v>9</v>
      </c>
      <c r="Y1" s="285" t="s">
        <v>10</v>
      </c>
      <c r="Z1" s="253" t="s">
        <v>937</v>
      </c>
      <c r="AA1" s="254" t="s">
        <v>936</v>
      </c>
      <c r="AB1" s="253" t="s">
        <v>938</v>
      </c>
      <c r="AC1" s="255" t="s">
        <v>858</v>
      </c>
      <c r="AD1" s="256" t="s">
        <v>861</v>
      </c>
      <c r="AE1" s="250" t="s">
        <v>939</v>
      </c>
      <c r="AF1" s="251" t="s">
        <v>940</v>
      </c>
      <c r="AG1" s="257" t="s">
        <v>943</v>
      </c>
      <c r="AH1" s="257" t="s">
        <v>942</v>
      </c>
      <c r="AI1" s="258" t="s">
        <v>941</v>
      </c>
      <c r="AJ1" s="259" t="s">
        <v>888</v>
      </c>
      <c r="AK1" s="250" t="s">
        <v>11</v>
      </c>
      <c r="AL1" s="251" t="s">
        <v>12</v>
      </c>
      <c r="AM1" s="258" t="s">
        <v>13</v>
      </c>
      <c r="AN1" s="256" t="s">
        <v>944</v>
      </c>
      <c r="AO1" s="251" t="s">
        <v>945</v>
      </c>
      <c r="AP1" s="250" t="s">
        <v>946</v>
      </c>
      <c r="AQ1" s="260" t="s">
        <v>14</v>
      </c>
    </row>
    <row r="2" spans="1:43" x14ac:dyDescent="0.25">
      <c r="A2" s="2" t="s">
        <v>789</v>
      </c>
      <c r="B2" s="3" t="s">
        <v>35</v>
      </c>
      <c r="C2" s="4" t="s">
        <v>788</v>
      </c>
      <c r="D2" s="4" t="s">
        <v>44</v>
      </c>
      <c r="E2" s="4" t="s">
        <v>52</v>
      </c>
      <c r="F2" s="5">
        <f>SUMPRODUCT(($A:$A=racers[[#This Row],[Cat]])*($G:$G&gt;racers[[#This Row],[2018 ARC Series Points]]))+1</f>
        <v>1</v>
      </c>
      <c r="G2" s="6">
        <f t="shared" ref="G2:G33" si="0">SUM(M2,N2,P2)</f>
        <v>4</v>
      </c>
      <c r="H2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2" s="289">
        <v>0</v>
      </c>
      <c r="J2" s="290">
        <v>0</v>
      </c>
      <c r="K2" s="291">
        <v>0</v>
      </c>
      <c r="L2" s="290">
        <v>0</v>
      </c>
      <c r="M2" s="131">
        <f t="shared" ref="M2:M33" si="1">SUM(O2,Q2,V2,AA2,AD2,AG2,AH2,AJ2,AN2)</f>
        <v>0</v>
      </c>
      <c r="N2" s="11">
        <f t="shared" ref="N2:N33" si="2">SUM(R2,W2,Z2,AB2,AE2,AK2,AP2,AQ2)</f>
        <v>4</v>
      </c>
      <c r="O2" s="12">
        <f t="shared" ref="O2:O33" si="3">SUM(S2,U2,X2,AC2,AF2,AL2,AO2)</f>
        <v>0</v>
      </c>
      <c r="P2" s="13">
        <f t="shared" ref="P2:P33" si="4">SUM(T2,Y2,AI2,AM2)</f>
        <v>0</v>
      </c>
      <c r="Q2" s="14"/>
      <c r="R2" s="15">
        <v>4</v>
      </c>
      <c r="S2" s="16"/>
      <c r="T2" s="279"/>
      <c r="U2" s="16"/>
      <c r="V2" s="16"/>
      <c r="W2" s="15"/>
      <c r="X2" s="16"/>
      <c r="Y2" s="279"/>
      <c r="Z2" s="15"/>
      <c r="AA2" s="16"/>
      <c r="AB2" s="15"/>
      <c r="AC2" s="16"/>
      <c r="AD2" s="15"/>
      <c r="AE2" s="15"/>
      <c r="AF2" s="16"/>
      <c r="AG2" s="16"/>
      <c r="AH2" s="15"/>
      <c r="AI2" s="279"/>
      <c r="AJ2" s="18"/>
      <c r="AK2" s="15"/>
      <c r="AL2" s="16"/>
      <c r="AM2" s="279"/>
      <c r="AN2" s="17"/>
      <c r="AO2" s="16"/>
      <c r="AP2" s="15"/>
      <c r="AQ2" s="15"/>
    </row>
    <row r="3" spans="1:43" x14ac:dyDescent="0.25">
      <c r="A3" s="2" t="s">
        <v>789</v>
      </c>
      <c r="B3" s="3" t="s">
        <v>35</v>
      </c>
      <c r="C3" s="4" t="s">
        <v>799</v>
      </c>
      <c r="D3" s="4" t="s">
        <v>131</v>
      </c>
      <c r="E3" s="4" t="s">
        <v>70</v>
      </c>
      <c r="F3" s="5">
        <f>SUMPRODUCT(($A:$A=racers[[#This Row],[Cat]])*($G:$G&gt;racers[[#This Row],[2018 ARC Series Points]]))+1</f>
        <v>2</v>
      </c>
      <c r="G3" s="6">
        <f t="shared" si="0"/>
        <v>0</v>
      </c>
      <c r="H3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3" s="289">
        <v>0</v>
      </c>
      <c r="J3" s="290">
        <v>0</v>
      </c>
      <c r="K3" s="291">
        <v>0</v>
      </c>
      <c r="L3" s="290">
        <v>0</v>
      </c>
      <c r="M3" s="131">
        <f t="shared" si="1"/>
        <v>0</v>
      </c>
      <c r="N3" s="11">
        <f t="shared" si="2"/>
        <v>0</v>
      </c>
      <c r="O3" s="12">
        <f t="shared" si="3"/>
        <v>0</v>
      </c>
      <c r="P3" s="13">
        <f t="shared" si="4"/>
        <v>0</v>
      </c>
      <c r="Q3" s="14"/>
      <c r="R3" s="15"/>
      <c r="S3" s="16"/>
      <c r="T3" s="279"/>
      <c r="U3" s="16"/>
      <c r="V3" s="16"/>
      <c r="W3" s="15"/>
      <c r="X3" s="16"/>
      <c r="Y3" s="279"/>
      <c r="Z3" s="15"/>
      <c r="AA3" s="16"/>
      <c r="AB3" s="15"/>
      <c r="AC3" s="16"/>
      <c r="AD3" s="15"/>
      <c r="AE3" s="15"/>
      <c r="AF3" s="16"/>
      <c r="AG3" s="16"/>
      <c r="AH3" s="15"/>
      <c r="AI3" s="279"/>
      <c r="AJ3" s="18"/>
      <c r="AK3" s="15"/>
      <c r="AL3" s="16"/>
      <c r="AM3" s="279"/>
      <c r="AN3" s="17"/>
      <c r="AO3" s="16"/>
      <c r="AP3" s="15"/>
      <c r="AQ3" s="15"/>
    </row>
    <row r="4" spans="1:43" x14ac:dyDescent="0.25">
      <c r="A4" s="2" t="s">
        <v>789</v>
      </c>
      <c r="B4" s="3" t="s">
        <v>35</v>
      </c>
      <c r="C4" s="4" t="s">
        <v>872</v>
      </c>
      <c r="D4" s="4" t="s">
        <v>727</v>
      </c>
      <c r="E4" s="4" t="s">
        <v>873</v>
      </c>
      <c r="F4" s="5">
        <f>SUMPRODUCT(($A:$A=racers[[#This Row],[Cat]])*($G:$G&gt;racers[[#This Row],[2018 ARC Series Points]]))+1</f>
        <v>2</v>
      </c>
      <c r="G4" s="6">
        <f t="shared" si="0"/>
        <v>0</v>
      </c>
      <c r="H4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4" s="289">
        <v>0</v>
      </c>
      <c r="J4" s="290">
        <v>0</v>
      </c>
      <c r="K4" s="291">
        <v>0</v>
      </c>
      <c r="L4" s="290">
        <v>0</v>
      </c>
      <c r="M4" s="131">
        <f t="shared" si="1"/>
        <v>0</v>
      </c>
      <c r="N4" s="11">
        <f t="shared" si="2"/>
        <v>0</v>
      </c>
      <c r="O4" s="12">
        <f t="shared" si="3"/>
        <v>0</v>
      </c>
      <c r="P4" s="13">
        <f t="shared" si="4"/>
        <v>0</v>
      </c>
      <c r="Q4" s="14"/>
      <c r="R4" s="15"/>
      <c r="S4" s="16"/>
      <c r="T4" s="279"/>
      <c r="U4" s="16"/>
      <c r="V4" s="16"/>
      <c r="W4" s="15"/>
      <c r="X4" s="16"/>
      <c r="Y4" s="279"/>
      <c r="Z4" s="15"/>
      <c r="AA4" s="16"/>
      <c r="AB4" s="15"/>
      <c r="AC4" s="16"/>
      <c r="AD4" s="15"/>
      <c r="AE4" s="15"/>
      <c r="AF4" s="16"/>
      <c r="AG4" s="16"/>
      <c r="AH4" s="15"/>
      <c r="AI4" s="279"/>
      <c r="AJ4" s="18"/>
      <c r="AK4" s="15"/>
      <c r="AL4" s="16"/>
      <c r="AM4" s="279"/>
      <c r="AN4" s="17"/>
      <c r="AO4" s="16"/>
      <c r="AP4" s="15"/>
      <c r="AQ4" s="15"/>
    </row>
    <row r="5" spans="1:43" x14ac:dyDescent="0.25">
      <c r="A5" s="79" t="s">
        <v>789</v>
      </c>
      <c r="B5" s="80"/>
      <c r="C5" s="114"/>
      <c r="D5" s="114"/>
      <c r="E5" s="114"/>
      <c r="F5" s="83">
        <f>SUMPRODUCT(($A:$A=racers[[#This Row],[Cat]])*($G:$G&gt;racers[[#This Row],[2018 ARC Series Points]]))+1</f>
        <v>2</v>
      </c>
      <c r="G5" s="208">
        <f t="shared" si="0"/>
        <v>0</v>
      </c>
      <c r="H5" s="21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5" s="84"/>
      <c r="J5" s="209"/>
      <c r="K5" s="214"/>
      <c r="L5" s="209"/>
      <c r="M5" s="211">
        <f t="shared" si="1"/>
        <v>0</v>
      </c>
      <c r="N5" s="89">
        <f t="shared" si="2"/>
        <v>0</v>
      </c>
      <c r="O5" s="90">
        <f t="shared" si="3"/>
        <v>0</v>
      </c>
      <c r="P5" s="91">
        <f t="shared" si="4"/>
        <v>0</v>
      </c>
      <c r="Q5" s="92"/>
      <c r="R5" s="93"/>
      <c r="S5" s="94"/>
      <c r="T5" s="280"/>
      <c r="U5" s="94"/>
      <c r="V5" s="94"/>
      <c r="W5" s="93"/>
      <c r="X5" s="94"/>
      <c r="Y5" s="280"/>
      <c r="Z5" s="93"/>
      <c r="AA5" s="94"/>
      <c r="AB5" s="93"/>
      <c r="AC5" s="94"/>
      <c r="AD5" s="93"/>
      <c r="AE5" s="93"/>
      <c r="AF5" s="94"/>
      <c r="AG5" s="94"/>
      <c r="AH5" s="93"/>
      <c r="AI5" s="280"/>
      <c r="AJ5" s="215"/>
      <c r="AK5" s="93"/>
      <c r="AL5" s="94"/>
      <c r="AM5" s="280"/>
      <c r="AN5" s="95"/>
      <c r="AO5" s="94"/>
      <c r="AP5" s="93"/>
      <c r="AQ5" s="93"/>
    </row>
    <row r="6" spans="1:43" x14ac:dyDescent="0.25">
      <c r="A6" s="79" t="s">
        <v>789</v>
      </c>
      <c r="B6" s="80"/>
      <c r="C6" s="114"/>
      <c r="D6" s="114"/>
      <c r="E6" s="114"/>
      <c r="F6" s="83">
        <f>SUMPRODUCT(($A:$A=racers[[#This Row],[Cat]])*($G:$G&gt;racers[[#This Row],[2018 ARC Series Points]]))+1</f>
        <v>2</v>
      </c>
      <c r="G6" s="208">
        <f t="shared" si="0"/>
        <v>0</v>
      </c>
      <c r="H6" s="21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6" s="84"/>
      <c r="J6" s="209"/>
      <c r="K6" s="214"/>
      <c r="L6" s="209"/>
      <c r="M6" s="211">
        <f t="shared" si="1"/>
        <v>0</v>
      </c>
      <c r="N6" s="89">
        <f t="shared" si="2"/>
        <v>0</v>
      </c>
      <c r="O6" s="90">
        <f t="shared" si="3"/>
        <v>0</v>
      </c>
      <c r="P6" s="91">
        <f t="shared" si="4"/>
        <v>0</v>
      </c>
      <c r="Q6" s="92"/>
      <c r="R6" s="93"/>
      <c r="S6" s="94"/>
      <c r="T6" s="280"/>
      <c r="U6" s="94"/>
      <c r="V6" s="94"/>
      <c r="W6" s="93"/>
      <c r="X6" s="94"/>
      <c r="Y6" s="280"/>
      <c r="Z6" s="93"/>
      <c r="AA6" s="94"/>
      <c r="AB6" s="93"/>
      <c r="AC6" s="94"/>
      <c r="AD6" s="93"/>
      <c r="AE6" s="93"/>
      <c r="AF6" s="94"/>
      <c r="AG6" s="94"/>
      <c r="AH6" s="93"/>
      <c r="AI6" s="280"/>
      <c r="AJ6" s="215"/>
      <c r="AK6" s="93"/>
      <c r="AL6" s="94"/>
      <c r="AM6" s="280"/>
      <c r="AN6" s="95"/>
      <c r="AO6" s="94"/>
      <c r="AP6" s="93"/>
      <c r="AQ6" s="93"/>
    </row>
    <row r="7" spans="1:43" x14ac:dyDescent="0.25">
      <c r="A7" s="2" t="s">
        <v>34</v>
      </c>
      <c r="B7" s="28" t="s">
        <v>35</v>
      </c>
      <c r="C7" s="22" t="s">
        <v>36</v>
      </c>
      <c r="D7" s="22" t="s">
        <v>37</v>
      </c>
      <c r="E7" s="22" t="s">
        <v>38</v>
      </c>
      <c r="F7" s="5">
        <f>SUMPRODUCT(($A:$A=racers[[#This Row],[Cat]])*($G:$G&gt;racers[[#This Row],[2018 ARC Series Points]]))+1</f>
        <v>1</v>
      </c>
      <c r="G7" s="6">
        <f t="shared" si="0"/>
        <v>71</v>
      </c>
      <c r="H7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7" s="289">
        <v>0</v>
      </c>
      <c r="J7" s="290">
        <v>0</v>
      </c>
      <c r="K7" s="291">
        <v>0</v>
      </c>
      <c r="L7" s="290">
        <v>0</v>
      </c>
      <c r="M7" s="131">
        <f t="shared" si="1"/>
        <v>26</v>
      </c>
      <c r="N7" s="11">
        <f t="shared" si="2"/>
        <v>20</v>
      </c>
      <c r="O7" s="12">
        <f t="shared" si="3"/>
        <v>6</v>
      </c>
      <c r="P7" s="13">
        <f t="shared" si="4"/>
        <v>25</v>
      </c>
      <c r="Q7" s="14">
        <v>20</v>
      </c>
      <c r="R7" s="15">
        <v>20</v>
      </c>
      <c r="S7" s="16">
        <v>6</v>
      </c>
      <c r="T7" s="279">
        <v>25</v>
      </c>
      <c r="U7" s="16"/>
      <c r="V7" s="16"/>
      <c r="W7" s="15"/>
      <c r="X7" s="16"/>
      <c r="Y7" s="279"/>
      <c r="Z7" s="15"/>
      <c r="AA7" s="16"/>
      <c r="AB7" s="15"/>
      <c r="AC7" s="16"/>
      <c r="AD7" s="15"/>
      <c r="AE7" s="15"/>
      <c r="AF7" s="16"/>
      <c r="AG7" s="16"/>
      <c r="AH7" s="15"/>
      <c r="AI7" s="279"/>
      <c r="AJ7" s="18"/>
      <c r="AK7" s="15"/>
      <c r="AL7" s="16"/>
      <c r="AM7" s="279"/>
      <c r="AN7" s="17"/>
      <c r="AO7" s="16"/>
      <c r="AP7" s="15"/>
      <c r="AQ7" s="15"/>
    </row>
    <row r="8" spans="1:43" x14ac:dyDescent="0.25">
      <c r="A8" s="2" t="s">
        <v>34</v>
      </c>
      <c r="B8" s="3" t="s">
        <v>35</v>
      </c>
      <c r="C8" s="4" t="s">
        <v>797</v>
      </c>
      <c r="D8" s="4" t="s">
        <v>385</v>
      </c>
      <c r="E8" s="4" t="s">
        <v>33</v>
      </c>
      <c r="F8" s="5">
        <f>SUMPRODUCT(($A:$A=racers[[#This Row],[Cat]])*($G:$G&gt;racers[[#This Row],[2018 ARC Series Points]]))+1</f>
        <v>2</v>
      </c>
      <c r="G8" s="6">
        <f t="shared" si="0"/>
        <v>55</v>
      </c>
      <c r="H8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8" s="289">
        <v>0</v>
      </c>
      <c r="J8" s="290">
        <v>0</v>
      </c>
      <c r="K8" s="291">
        <v>0</v>
      </c>
      <c r="L8" s="290">
        <v>0</v>
      </c>
      <c r="M8" s="131">
        <f t="shared" si="1"/>
        <v>27</v>
      </c>
      <c r="N8" s="11">
        <f t="shared" si="2"/>
        <v>8</v>
      </c>
      <c r="O8" s="12">
        <f t="shared" si="3"/>
        <v>12</v>
      </c>
      <c r="P8" s="13">
        <f t="shared" si="4"/>
        <v>20</v>
      </c>
      <c r="Q8" s="14">
        <v>15</v>
      </c>
      <c r="R8" s="15">
        <v>8</v>
      </c>
      <c r="S8" s="16">
        <v>12</v>
      </c>
      <c r="T8" s="279">
        <v>20</v>
      </c>
      <c r="U8" s="16"/>
      <c r="V8" s="16"/>
      <c r="W8" s="15"/>
      <c r="X8" s="16"/>
      <c r="Y8" s="279"/>
      <c r="Z8" s="15"/>
      <c r="AA8" s="16"/>
      <c r="AB8" s="15"/>
      <c r="AC8" s="16"/>
      <c r="AD8" s="15"/>
      <c r="AE8" s="15"/>
      <c r="AF8" s="16"/>
      <c r="AG8" s="16"/>
      <c r="AH8" s="15"/>
      <c r="AI8" s="279"/>
      <c r="AJ8" s="18"/>
      <c r="AK8" s="15"/>
      <c r="AL8" s="16"/>
      <c r="AM8" s="279"/>
      <c r="AN8" s="17"/>
      <c r="AO8" s="16"/>
      <c r="AP8" s="15"/>
      <c r="AQ8" s="15"/>
    </row>
    <row r="9" spans="1:43" x14ac:dyDescent="0.25">
      <c r="A9" s="2" t="s">
        <v>34</v>
      </c>
      <c r="B9" s="28" t="s">
        <v>35</v>
      </c>
      <c r="C9" s="22" t="s">
        <v>41</v>
      </c>
      <c r="D9" s="22" t="s">
        <v>42</v>
      </c>
      <c r="E9" s="22" t="s">
        <v>38</v>
      </c>
      <c r="F9" s="5">
        <f>SUMPRODUCT(($A:$A=racers[[#This Row],[Cat]])*($G:$G&gt;racers[[#This Row],[2018 ARC Series Points]]))+1</f>
        <v>3</v>
      </c>
      <c r="G9" s="6">
        <f t="shared" si="0"/>
        <v>45</v>
      </c>
      <c r="H9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9" s="289">
        <v>0</v>
      </c>
      <c r="J9" s="290">
        <v>0</v>
      </c>
      <c r="K9" s="291">
        <v>0</v>
      </c>
      <c r="L9" s="290">
        <v>0</v>
      </c>
      <c r="M9" s="131">
        <f t="shared" si="1"/>
        <v>15</v>
      </c>
      <c r="N9" s="11">
        <f t="shared" si="2"/>
        <v>15</v>
      </c>
      <c r="O9" s="12">
        <f t="shared" si="3"/>
        <v>15</v>
      </c>
      <c r="P9" s="13">
        <f t="shared" si="4"/>
        <v>15</v>
      </c>
      <c r="Q9" s="14"/>
      <c r="R9" s="15">
        <v>15</v>
      </c>
      <c r="S9" s="16">
        <v>15</v>
      </c>
      <c r="T9" s="279">
        <v>15</v>
      </c>
      <c r="U9" s="16"/>
      <c r="V9" s="16"/>
      <c r="W9" s="15"/>
      <c r="X9" s="16"/>
      <c r="Y9" s="279"/>
      <c r="Z9" s="15"/>
      <c r="AA9" s="16"/>
      <c r="AB9" s="15"/>
      <c r="AC9" s="16"/>
      <c r="AD9" s="15"/>
      <c r="AE9" s="15"/>
      <c r="AF9" s="16"/>
      <c r="AG9" s="16"/>
      <c r="AH9" s="15"/>
      <c r="AI9" s="279"/>
      <c r="AJ9" s="18"/>
      <c r="AK9" s="15"/>
      <c r="AL9" s="16"/>
      <c r="AM9" s="279"/>
      <c r="AN9" s="17"/>
      <c r="AO9" s="16"/>
      <c r="AP9" s="15"/>
      <c r="AQ9" s="15"/>
    </row>
    <row r="10" spans="1:43" x14ac:dyDescent="0.25">
      <c r="A10" s="2" t="s">
        <v>34</v>
      </c>
      <c r="B10" s="28" t="s">
        <v>35</v>
      </c>
      <c r="C10" s="22" t="s">
        <v>118</v>
      </c>
      <c r="D10" s="22" t="s">
        <v>119</v>
      </c>
      <c r="E10" s="22" t="s">
        <v>77</v>
      </c>
      <c r="F10" s="5">
        <f>SUMPRODUCT(($A:$A=racers[[#This Row],[Cat]])*($G:$G&gt;racers[[#This Row],[2018 ARC Series Points]]))+1</f>
        <v>4</v>
      </c>
      <c r="G10" s="6">
        <f t="shared" si="0"/>
        <v>40</v>
      </c>
      <c r="H10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0" s="289">
        <v>0</v>
      </c>
      <c r="J10" s="290">
        <v>0</v>
      </c>
      <c r="K10" s="291">
        <v>0</v>
      </c>
      <c r="L10" s="290">
        <v>0</v>
      </c>
      <c r="M10" s="131">
        <f t="shared" si="1"/>
        <v>20</v>
      </c>
      <c r="N10" s="11">
        <f t="shared" si="2"/>
        <v>10</v>
      </c>
      <c r="O10" s="12">
        <f t="shared" si="3"/>
        <v>10</v>
      </c>
      <c r="P10" s="13">
        <f t="shared" si="4"/>
        <v>10</v>
      </c>
      <c r="Q10" s="26">
        <v>10</v>
      </c>
      <c r="R10" s="15">
        <v>10</v>
      </c>
      <c r="S10" s="16">
        <v>10</v>
      </c>
      <c r="T10" s="279">
        <v>10</v>
      </c>
      <c r="U10" s="16"/>
      <c r="V10" s="16"/>
      <c r="W10" s="15"/>
      <c r="X10" s="16"/>
      <c r="Y10" s="279"/>
      <c r="Z10" s="15"/>
      <c r="AA10" s="16"/>
      <c r="AB10" s="15"/>
      <c r="AC10" s="16"/>
      <c r="AD10" s="15"/>
      <c r="AE10" s="15"/>
      <c r="AF10" s="16"/>
      <c r="AG10" s="16"/>
      <c r="AH10" s="15"/>
      <c r="AI10" s="279"/>
      <c r="AJ10" s="27"/>
      <c r="AK10" s="15"/>
      <c r="AL10" s="16"/>
      <c r="AM10" s="279"/>
      <c r="AN10" s="17"/>
      <c r="AO10" s="16"/>
      <c r="AP10" s="15"/>
      <c r="AQ10" s="15"/>
    </row>
    <row r="11" spans="1:43" x14ac:dyDescent="0.25">
      <c r="A11" s="2" t="s">
        <v>34</v>
      </c>
      <c r="B11" s="3" t="s">
        <v>35</v>
      </c>
      <c r="C11" s="4" t="s">
        <v>420</v>
      </c>
      <c r="D11" s="4" t="s">
        <v>317</v>
      </c>
      <c r="E11" s="4" t="s">
        <v>38</v>
      </c>
      <c r="F11" s="5">
        <f>SUMPRODUCT(($A:$A=racers[[#This Row],[Cat]])*($G:$G&gt;racers[[#This Row],[2018 ARC Series Points]]))+1</f>
        <v>5</v>
      </c>
      <c r="G11" s="6">
        <f t="shared" si="0"/>
        <v>36</v>
      </c>
      <c r="H11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1" s="289">
        <v>0</v>
      </c>
      <c r="J11" s="290">
        <v>0</v>
      </c>
      <c r="K11" s="291">
        <v>0</v>
      </c>
      <c r="L11" s="290">
        <v>0</v>
      </c>
      <c r="M11" s="131">
        <f t="shared" si="1"/>
        <v>12</v>
      </c>
      <c r="N11" s="11">
        <f t="shared" si="2"/>
        <v>12</v>
      </c>
      <c r="O11" s="12">
        <f t="shared" si="3"/>
        <v>0</v>
      </c>
      <c r="P11" s="13">
        <f t="shared" si="4"/>
        <v>12</v>
      </c>
      <c r="Q11" s="327">
        <v>12</v>
      </c>
      <c r="R11" s="15">
        <v>12</v>
      </c>
      <c r="S11" s="16"/>
      <c r="T11" s="279">
        <v>12</v>
      </c>
      <c r="U11" s="16"/>
      <c r="V11" s="16"/>
      <c r="W11" s="15"/>
      <c r="X11" s="16"/>
      <c r="Y11" s="279"/>
      <c r="Z11" s="15"/>
      <c r="AA11" s="16"/>
      <c r="AB11" s="15"/>
      <c r="AC11" s="16"/>
      <c r="AD11" s="15"/>
      <c r="AE11" s="15"/>
      <c r="AF11" s="16"/>
      <c r="AG11" s="16"/>
      <c r="AH11" s="15"/>
      <c r="AI11" s="279"/>
      <c r="AJ11" s="18"/>
      <c r="AK11" s="15"/>
      <c r="AL11" s="16"/>
      <c r="AM11" s="279"/>
      <c r="AN11" s="17"/>
      <c r="AO11" s="16"/>
      <c r="AP11" s="15"/>
      <c r="AQ11" s="15"/>
    </row>
    <row r="12" spans="1:43" x14ac:dyDescent="0.25">
      <c r="A12" s="2" t="s">
        <v>34</v>
      </c>
      <c r="B12" s="33" t="s">
        <v>35</v>
      </c>
      <c r="C12" s="22" t="s">
        <v>477</v>
      </c>
      <c r="D12" s="22" t="s">
        <v>236</v>
      </c>
      <c r="E12" s="22" t="s">
        <v>957</v>
      </c>
      <c r="F12" s="5">
        <f>SUMPRODUCT(($A:$A=racers[[#This Row],[Cat]])*($G:$G&gt;racers[[#This Row],[2018 ARC Series Points]]))+1</f>
        <v>6</v>
      </c>
      <c r="G12" s="6">
        <f t="shared" si="0"/>
        <v>34</v>
      </c>
      <c r="H12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2" s="289">
        <v>0</v>
      </c>
      <c r="J12" s="290">
        <v>0</v>
      </c>
      <c r="K12" s="291">
        <v>0</v>
      </c>
      <c r="L12" s="290">
        <v>0</v>
      </c>
      <c r="M12" s="131">
        <f t="shared" si="1"/>
        <v>20</v>
      </c>
      <c r="N12" s="11">
        <f t="shared" si="2"/>
        <v>6</v>
      </c>
      <c r="O12" s="12">
        <f t="shared" si="3"/>
        <v>20</v>
      </c>
      <c r="P12" s="13">
        <f t="shared" si="4"/>
        <v>8</v>
      </c>
      <c r="Q12" s="14"/>
      <c r="R12" s="15">
        <v>6</v>
      </c>
      <c r="S12" s="16">
        <v>20</v>
      </c>
      <c r="T12" s="279">
        <v>8</v>
      </c>
      <c r="U12" s="16"/>
      <c r="V12" s="16"/>
      <c r="W12" s="15"/>
      <c r="X12" s="16"/>
      <c r="Y12" s="279"/>
      <c r="Z12" s="15"/>
      <c r="AA12" s="16"/>
      <c r="AB12" s="15"/>
      <c r="AC12" s="16"/>
      <c r="AD12" s="15"/>
      <c r="AE12" s="15"/>
      <c r="AF12" s="16"/>
      <c r="AG12" s="16"/>
      <c r="AH12" s="15"/>
      <c r="AI12" s="279"/>
      <c r="AJ12" s="18"/>
      <c r="AK12" s="15"/>
      <c r="AL12" s="16"/>
      <c r="AM12" s="279"/>
      <c r="AN12" s="17"/>
      <c r="AO12" s="16"/>
      <c r="AP12" s="15"/>
      <c r="AQ12" s="15"/>
    </row>
    <row r="13" spans="1:43" x14ac:dyDescent="0.25">
      <c r="A13" s="2" t="s">
        <v>34</v>
      </c>
      <c r="B13" s="28" t="s">
        <v>35</v>
      </c>
      <c r="C13" s="22" t="s">
        <v>144</v>
      </c>
      <c r="D13" s="22" t="s">
        <v>145</v>
      </c>
      <c r="E13" s="22" t="s">
        <v>953</v>
      </c>
      <c r="F13" s="5">
        <f>SUMPRODUCT(($A:$A=racers[[#This Row],[Cat]])*($G:$G&gt;racers[[#This Row],[2018 ARC Series Points]]))+1</f>
        <v>7</v>
      </c>
      <c r="G13" s="6">
        <f t="shared" si="0"/>
        <v>22</v>
      </c>
      <c r="H13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3" s="289">
        <v>0</v>
      </c>
      <c r="J13" s="290">
        <v>0</v>
      </c>
      <c r="K13" s="291">
        <v>0</v>
      </c>
      <c r="L13" s="290">
        <v>0</v>
      </c>
      <c r="M13" s="131">
        <f t="shared" si="1"/>
        <v>16</v>
      </c>
      <c r="N13" s="11">
        <f t="shared" si="2"/>
        <v>0</v>
      </c>
      <c r="O13" s="12">
        <f t="shared" si="3"/>
        <v>8</v>
      </c>
      <c r="P13" s="13">
        <f t="shared" si="4"/>
        <v>6</v>
      </c>
      <c r="Q13" s="327">
        <v>8</v>
      </c>
      <c r="R13" s="15"/>
      <c r="S13" s="16">
        <v>8</v>
      </c>
      <c r="T13" s="279">
        <v>6</v>
      </c>
      <c r="U13" s="16"/>
      <c r="V13" s="16"/>
      <c r="W13" s="15"/>
      <c r="X13" s="16"/>
      <c r="Y13" s="279"/>
      <c r="Z13" s="15"/>
      <c r="AA13" s="16"/>
      <c r="AB13" s="15"/>
      <c r="AC13" s="16"/>
      <c r="AD13" s="15"/>
      <c r="AE13" s="15"/>
      <c r="AF13" s="16"/>
      <c r="AG13" s="16"/>
      <c r="AH13" s="15"/>
      <c r="AI13" s="279"/>
      <c r="AJ13" s="18"/>
      <c r="AK13" s="15"/>
      <c r="AL13" s="16"/>
      <c r="AM13" s="279"/>
      <c r="AN13" s="17"/>
      <c r="AO13" s="16"/>
      <c r="AP13" s="15"/>
      <c r="AQ13" s="15"/>
    </row>
    <row r="14" spans="1:43" x14ac:dyDescent="0.25">
      <c r="A14" s="2" t="s">
        <v>34</v>
      </c>
      <c r="B14" s="3" t="s">
        <v>35</v>
      </c>
      <c r="C14" s="4" t="s">
        <v>954</v>
      </c>
      <c r="D14" s="4" t="s">
        <v>955</v>
      </c>
      <c r="E14" s="4" t="s">
        <v>956</v>
      </c>
      <c r="F14" s="5">
        <f>SUMPRODUCT(($A:$A=racers[[#This Row],[Cat]])*($G:$G&gt;racers[[#This Row],[2018 ARC Series Points]]))+1</f>
        <v>8</v>
      </c>
      <c r="G14" s="6">
        <f t="shared" si="0"/>
        <v>6</v>
      </c>
      <c r="H14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4" s="289">
        <v>0</v>
      </c>
      <c r="J14" s="290">
        <v>0</v>
      </c>
      <c r="K14" s="291">
        <v>0</v>
      </c>
      <c r="L14" s="290">
        <v>0</v>
      </c>
      <c r="M14" s="131">
        <f t="shared" si="1"/>
        <v>6</v>
      </c>
      <c r="N14" s="11">
        <f t="shared" si="2"/>
        <v>0</v>
      </c>
      <c r="O14" s="12">
        <f t="shared" si="3"/>
        <v>0</v>
      </c>
      <c r="P14" s="13">
        <f t="shared" si="4"/>
        <v>0</v>
      </c>
      <c r="Q14" s="14">
        <v>6</v>
      </c>
      <c r="R14" s="15"/>
      <c r="S14" s="16"/>
      <c r="T14" s="279"/>
      <c r="U14" s="16"/>
      <c r="V14" s="16"/>
      <c r="W14" s="15"/>
      <c r="X14" s="16"/>
      <c r="Y14" s="279"/>
      <c r="Z14" s="15"/>
      <c r="AA14" s="16"/>
      <c r="AB14" s="15"/>
      <c r="AC14" s="16"/>
      <c r="AD14" s="15"/>
      <c r="AE14" s="15"/>
      <c r="AF14" s="16"/>
      <c r="AG14" s="16"/>
      <c r="AH14" s="15"/>
      <c r="AI14" s="279"/>
      <c r="AJ14" s="18"/>
      <c r="AK14" s="15"/>
      <c r="AL14" s="16"/>
      <c r="AM14" s="279"/>
      <c r="AN14" s="17"/>
      <c r="AO14" s="16"/>
      <c r="AP14" s="15"/>
      <c r="AQ14" s="15"/>
    </row>
    <row r="15" spans="1:43" x14ac:dyDescent="0.25">
      <c r="A15" s="2" t="s">
        <v>34</v>
      </c>
      <c r="B15" s="3" t="s">
        <v>35</v>
      </c>
      <c r="C15" s="4" t="s">
        <v>790</v>
      </c>
      <c r="D15" s="4" t="s">
        <v>735</v>
      </c>
      <c r="E15" s="4" t="s">
        <v>38</v>
      </c>
      <c r="F15" s="5">
        <f>SUMPRODUCT(($A:$A=racers[[#This Row],[Cat]])*($G:$G&gt;racers[[#This Row],[2018 ARC Series Points]]))+1</f>
        <v>8</v>
      </c>
      <c r="G15" s="6">
        <f t="shared" si="0"/>
        <v>6</v>
      </c>
      <c r="H15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5" s="289">
        <v>0</v>
      </c>
      <c r="J15" s="290">
        <v>0</v>
      </c>
      <c r="K15" s="291">
        <v>0</v>
      </c>
      <c r="L15" s="290">
        <v>0</v>
      </c>
      <c r="M15" s="131">
        <f t="shared" si="1"/>
        <v>2</v>
      </c>
      <c r="N15" s="11">
        <f t="shared" si="2"/>
        <v>0</v>
      </c>
      <c r="O15" s="12">
        <f t="shared" si="3"/>
        <v>2</v>
      </c>
      <c r="P15" s="13">
        <f t="shared" si="4"/>
        <v>4</v>
      </c>
      <c r="Q15" s="14"/>
      <c r="R15" s="15"/>
      <c r="S15" s="16">
        <v>2</v>
      </c>
      <c r="T15" s="279">
        <v>4</v>
      </c>
      <c r="U15" s="16"/>
      <c r="V15" s="16"/>
      <c r="W15" s="15"/>
      <c r="X15" s="16"/>
      <c r="Y15" s="279"/>
      <c r="Z15" s="15"/>
      <c r="AA15" s="16"/>
      <c r="AB15" s="15"/>
      <c r="AC15" s="16"/>
      <c r="AD15" s="15"/>
      <c r="AE15" s="15"/>
      <c r="AF15" s="16"/>
      <c r="AG15" s="16"/>
      <c r="AH15" s="15"/>
      <c r="AI15" s="279"/>
      <c r="AJ15" s="18"/>
      <c r="AK15" s="15"/>
      <c r="AL15" s="16"/>
      <c r="AM15" s="279"/>
      <c r="AN15" s="17"/>
      <c r="AO15" s="16"/>
      <c r="AP15" s="15"/>
      <c r="AQ15" s="15"/>
    </row>
    <row r="16" spans="1:43" x14ac:dyDescent="0.25">
      <c r="A16" s="2" t="s">
        <v>34</v>
      </c>
      <c r="B16" s="28" t="s">
        <v>35</v>
      </c>
      <c r="C16" s="22" t="s">
        <v>90</v>
      </c>
      <c r="D16" s="22" t="s">
        <v>91</v>
      </c>
      <c r="E16" s="22" t="s">
        <v>33</v>
      </c>
      <c r="F16" s="5">
        <f>SUMPRODUCT(($A:$A=racers[[#This Row],[Cat]])*($G:$G&gt;racers[[#This Row],[2018 ARC Series Points]]))+1</f>
        <v>10</v>
      </c>
      <c r="G16" s="6">
        <f t="shared" si="0"/>
        <v>4</v>
      </c>
      <c r="H16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6" s="289">
        <v>0</v>
      </c>
      <c r="J16" s="290">
        <v>0</v>
      </c>
      <c r="K16" s="291">
        <v>0</v>
      </c>
      <c r="L16" s="290">
        <v>0</v>
      </c>
      <c r="M16" s="131">
        <f t="shared" si="1"/>
        <v>4</v>
      </c>
      <c r="N16" s="11">
        <f t="shared" si="2"/>
        <v>0</v>
      </c>
      <c r="O16" s="12">
        <f t="shared" si="3"/>
        <v>0</v>
      </c>
      <c r="P16" s="13">
        <f t="shared" si="4"/>
        <v>0</v>
      </c>
      <c r="Q16" s="14">
        <v>4</v>
      </c>
      <c r="R16" s="15"/>
      <c r="S16" s="16"/>
      <c r="T16" s="279"/>
      <c r="U16" s="16"/>
      <c r="V16" s="16"/>
      <c r="W16" s="15"/>
      <c r="X16" s="16"/>
      <c r="Y16" s="279"/>
      <c r="Z16" s="15"/>
      <c r="AA16" s="16"/>
      <c r="AB16" s="15"/>
      <c r="AC16" s="16"/>
      <c r="AD16" s="15"/>
      <c r="AE16" s="15"/>
      <c r="AF16" s="16"/>
      <c r="AG16" s="16"/>
      <c r="AH16" s="15"/>
      <c r="AI16" s="279"/>
      <c r="AJ16" s="18"/>
      <c r="AK16" s="15"/>
      <c r="AL16" s="16"/>
      <c r="AM16" s="279"/>
      <c r="AN16" s="17"/>
      <c r="AO16" s="16"/>
      <c r="AP16" s="15"/>
      <c r="AQ16" s="15"/>
    </row>
    <row r="17" spans="1:43" x14ac:dyDescent="0.25">
      <c r="A17" s="2" t="s">
        <v>34</v>
      </c>
      <c r="B17" s="3" t="s">
        <v>35</v>
      </c>
      <c r="C17" s="4" t="s">
        <v>295</v>
      </c>
      <c r="D17" s="4" t="s">
        <v>159</v>
      </c>
      <c r="E17" s="4" t="s">
        <v>958</v>
      </c>
      <c r="F17" s="5">
        <f>SUMPRODUCT(($A:$A=racers[[#This Row],[Cat]])*($G:$G&gt;racers[[#This Row],[2018 ARC Series Points]]))+1</f>
        <v>10</v>
      </c>
      <c r="G17" s="6">
        <f t="shared" si="0"/>
        <v>4</v>
      </c>
      <c r="H17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7" s="289">
        <v>0</v>
      </c>
      <c r="J17" s="290">
        <v>0</v>
      </c>
      <c r="K17" s="291">
        <v>0</v>
      </c>
      <c r="L17" s="290">
        <v>0</v>
      </c>
      <c r="M17" s="131">
        <f t="shared" si="1"/>
        <v>4</v>
      </c>
      <c r="N17" s="11">
        <f t="shared" si="2"/>
        <v>0</v>
      </c>
      <c r="O17" s="12">
        <f t="shared" si="3"/>
        <v>4</v>
      </c>
      <c r="P17" s="13">
        <f t="shared" si="4"/>
        <v>0</v>
      </c>
      <c r="Q17" s="14"/>
      <c r="R17" s="15"/>
      <c r="S17" s="16">
        <v>4</v>
      </c>
      <c r="T17" s="279"/>
      <c r="U17" s="16"/>
      <c r="V17" s="16"/>
      <c r="W17" s="15"/>
      <c r="X17" s="16"/>
      <c r="Y17" s="279"/>
      <c r="Z17" s="15"/>
      <c r="AA17" s="16"/>
      <c r="AB17" s="15"/>
      <c r="AC17" s="16"/>
      <c r="AD17" s="15"/>
      <c r="AE17" s="15"/>
      <c r="AF17" s="16"/>
      <c r="AG17" s="16"/>
      <c r="AH17" s="15"/>
      <c r="AI17" s="279"/>
      <c r="AJ17" s="18"/>
      <c r="AK17" s="15"/>
      <c r="AL17" s="16"/>
      <c r="AM17" s="279"/>
      <c r="AN17" s="17"/>
      <c r="AO17" s="16"/>
      <c r="AP17" s="15"/>
      <c r="AQ17" s="15"/>
    </row>
    <row r="18" spans="1:43" x14ac:dyDescent="0.25">
      <c r="A18" s="2" t="s">
        <v>34</v>
      </c>
      <c r="B18" s="3" t="s">
        <v>35</v>
      </c>
      <c r="C18" s="4" t="s">
        <v>980</v>
      </c>
      <c r="D18" s="4" t="s">
        <v>240</v>
      </c>
      <c r="E18" s="4" t="s">
        <v>953</v>
      </c>
      <c r="F18" s="5">
        <f>SUMPRODUCT(($A:$A=racers[[#This Row],[Cat]])*($G:$G&gt;racers[[#This Row],[2018 ARC Series Points]]))+1</f>
        <v>10</v>
      </c>
      <c r="G18" s="6">
        <f t="shared" si="0"/>
        <v>4</v>
      </c>
      <c r="H18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8" s="289">
        <v>0</v>
      </c>
      <c r="J18" s="290">
        <v>0</v>
      </c>
      <c r="K18" s="291">
        <v>0</v>
      </c>
      <c r="L18" s="290">
        <v>0</v>
      </c>
      <c r="M18" s="131">
        <f t="shared" si="1"/>
        <v>0</v>
      </c>
      <c r="N18" s="11">
        <f t="shared" si="2"/>
        <v>2</v>
      </c>
      <c r="O18" s="12">
        <f t="shared" si="3"/>
        <v>0</v>
      </c>
      <c r="P18" s="13">
        <f t="shared" si="4"/>
        <v>2</v>
      </c>
      <c r="Q18" s="14"/>
      <c r="R18" s="15">
        <v>2</v>
      </c>
      <c r="S18" s="16"/>
      <c r="T18" s="279">
        <v>2</v>
      </c>
      <c r="U18" s="16"/>
      <c r="V18" s="16"/>
      <c r="W18" s="15"/>
      <c r="X18" s="16"/>
      <c r="Y18" s="279"/>
      <c r="Z18" s="15"/>
      <c r="AA18" s="16"/>
      <c r="AB18" s="15"/>
      <c r="AC18" s="16"/>
      <c r="AD18" s="15"/>
      <c r="AE18" s="15"/>
      <c r="AF18" s="16"/>
      <c r="AG18" s="16"/>
      <c r="AH18" s="15"/>
      <c r="AI18" s="279"/>
      <c r="AJ18" s="18"/>
      <c r="AK18" s="15"/>
      <c r="AL18" s="16"/>
      <c r="AM18" s="279"/>
      <c r="AN18" s="17"/>
      <c r="AO18" s="16"/>
      <c r="AP18" s="15"/>
      <c r="AQ18" s="15"/>
    </row>
    <row r="19" spans="1:43" x14ac:dyDescent="0.25">
      <c r="A19" s="2" t="s">
        <v>34</v>
      </c>
      <c r="B19" s="28" t="s">
        <v>35</v>
      </c>
      <c r="C19" s="22" t="s">
        <v>75</v>
      </c>
      <c r="D19" s="22" t="s">
        <v>76</v>
      </c>
      <c r="E19" s="22" t="s">
        <v>77</v>
      </c>
      <c r="F19" s="5">
        <f>SUMPRODUCT(($A:$A=racers[[#This Row],[Cat]])*($G:$G&gt;racers[[#This Row],[2018 ARC Series Points]]))+1</f>
        <v>13</v>
      </c>
      <c r="G19" s="6">
        <f t="shared" si="0"/>
        <v>2</v>
      </c>
      <c r="H19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9" s="289">
        <v>0</v>
      </c>
      <c r="J19" s="290">
        <v>0</v>
      </c>
      <c r="K19" s="291">
        <v>0</v>
      </c>
      <c r="L19" s="290">
        <v>0</v>
      </c>
      <c r="M19" s="131">
        <f t="shared" si="1"/>
        <v>2</v>
      </c>
      <c r="N19" s="11">
        <f t="shared" si="2"/>
        <v>0</v>
      </c>
      <c r="O19" s="12">
        <f t="shared" si="3"/>
        <v>0</v>
      </c>
      <c r="P19" s="13">
        <f t="shared" si="4"/>
        <v>0</v>
      </c>
      <c r="Q19" s="14">
        <v>2</v>
      </c>
      <c r="R19" s="15"/>
      <c r="S19" s="16"/>
      <c r="T19" s="279"/>
      <c r="U19" s="16"/>
      <c r="V19" s="16"/>
      <c r="W19" s="15"/>
      <c r="X19" s="16"/>
      <c r="Y19" s="279"/>
      <c r="Z19" s="15"/>
      <c r="AA19" s="16"/>
      <c r="AB19" s="15"/>
      <c r="AC19" s="16"/>
      <c r="AD19" s="15"/>
      <c r="AE19" s="15"/>
      <c r="AF19" s="16"/>
      <c r="AG19" s="16"/>
      <c r="AH19" s="15"/>
      <c r="AI19" s="279"/>
      <c r="AJ19" s="18"/>
      <c r="AK19" s="15"/>
      <c r="AL19" s="16"/>
      <c r="AM19" s="279"/>
      <c r="AN19" s="17"/>
      <c r="AO19" s="16"/>
      <c r="AP19" s="15"/>
      <c r="AQ19" s="15"/>
    </row>
    <row r="20" spans="1:43" x14ac:dyDescent="0.25">
      <c r="A20" s="2" t="s">
        <v>34</v>
      </c>
      <c r="B20" s="3" t="s">
        <v>35</v>
      </c>
      <c r="C20" s="4" t="s">
        <v>724</v>
      </c>
      <c r="D20" s="4" t="s">
        <v>607</v>
      </c>
      <c r="E20" s="4" t="s">
        <v>86</v>
      </c>
      <c r="F20" s="5">
        <f>SUMPRODUCT(($A:$A=racers[[#This Row],[Cat]])*($G:$G&gt;racers[[#This Row],[2018 ARC Series Points]]))+1</f>
        <v>14</v>
      </c>
      <c r="G20" s="6">
        <f t="shared" si="0"/>
        <v>1</v>
      </c>
      <c r="H20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20" s="289">
        <v>0</v>
      </c>
      <c r="J20" s="290">
        <v>0</v>
      </c>
      <c r="K20" s="291">
        <v>0</v>
      </c>
      <c r="L20" s="290">
        <v>0</v>
      </c>
      <c r="M20" s="131">
        <f t="shared" si="1"/>
        <v>0</v>
      </c>
      <c r="N20" s="11">
        <f t="shared" si="2"/>
        <v>0</v>
      </c>
      <c r="O20" s="12">
        <f t="shared" si="3"/>
        <v>0</v>
      </c>
      <c r="P20" s="13">
        <f t="shared" si="4"/>
        <v>1</v>
      </c>
      <c r="Q20" s="14"/>
      <c r="R20" s="15"/>
      <c r="S20" s="16"/>
      <c r="T20" s="279">
        <v>1</v>
      </c>
      <c r="U20" s="16"/>
      <c r="V20" s="16"/>
      <c r="W20" s="15"/>
      <c r="X20" s="16"/>
      <c r="Y20" s="279"/>
      <c r="Z20" s="15"/>
      <c r="AA20" s="16"/>
      <c r="AB20" s="15"/>
      <c r="AC20" s="16"/>
      <c r="AD20" s="15"/>
      <c r="AE20" s="15"/>
      <c r="AF20" s="16"/>
      <c r="AG20" s="16"/>
      <c r="AH20" s="15"/>
      <c r="AI20" s="279"/>
      <c r="AJ20" s="18"/>
      <c r="AK20" s="15"/>
      <c r="AL20" s="16"/>
      <c r="AM20" s="279"/>
      <c r="AN20" s="17"/>
      <c r="AO20" s="16"/>
      <c r="AP20" s="15"/>
      <c r="AQ20" s="15"/>
    </row>
    <row r="21" spans="1:43" x14ac:dyDescent="0.25">
      <c r="A21" s="2" t="s">
        <v>34</v>
      </c>
      <c r="B21" s="28" t="s">
        <v>35</v>
      </c>
      <c r="C21" s="22" t="s">
        <v>39</v>
      </c>
      <c r="D21" s="22" t="s">
        <v>40</v>
      </c>
      <c r="E21" s="22" t="s">
        <v>38</v>
      </c>
      <c r="F21" s="5">
        <f>SUMPRODUCT(($A:$A=racers[[#This Row],[Cat]])*($G:$G&gt;racers[[#This Row],[2018 ARC Series Points]]))+1</f>
        <v>15</v>
      </c>
      <c r="G21" s="6">
        <f t="shared" si="0"/>
        <v>0</v>
      </c>
      <c r="H21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21" s="289">
        <v>0</v>
      </c>
      <c r="J21" s="290">
        <v>0</v>
      </c>
      <c r="K21" s="291">
        <v>0</v>
      </c>
      <c r="L21" s="290">
        <v>0</v>
      </c>
      <c r="M21" s="131">
        <f t="shared" si="1"/>
        <v>0</v>
      </c>
      <c r="N21" s="11">
        <f t="shared" si="2"/>
        <v>0</v>
      </c>
      <c r="O21" s="12">
        <f t="shared" si="3"/>
        <v>0</v>
      </c>
      <c r="P21" s="13">
        <f t="shared" si="4"/>
        <v>0</v>
      </c>
      <c r="Q21" s="14"/>
      <c r="R21" s="15"/>
      <c r="S21" s="16"/>
      <c r="T21" s="279"/>
      <c r="U21" s="16"/>
      <c r="V21" s="16"/>
      <c r="W21" s="15"/>
      <c r="X21" s="16"/>
      <c r="Y21" s="279"/>
      <c r="Z21" s="15"/>
      <c r="AA21" s="16"/>
      <c r="AB21" s="15"/>
      <c r="AC21" s="16"/>
      <c r="AD21" s="15"/>
      <c r="AE21" s="15"/>
      <c r="AF21" s="16"/>
      <c r="AG21" s="16"/>
      <c r="AH21" s="15"/>
      <c r="AI21" s="279"/>
      <c r="AJ21" s="18"/>
      <c r="AK21" s="15"/>
      <c r="AL21" s="16"/>
      <c r="AM21" s="279"/>
      <c r="AN21" s="17"/>
      <c r="AO21" s="16"/>
      <c r="AP21" s="15"/>
      <c r="AQ21" s="15"/>
    </row>
    <row r="22" spans="1:43" x14ac:dyDescent="0.25">
      <c r="A22" s="2" t="s">
        <v>34</v>
      </c>
      <c r="B22" s="28" t="s">
        <v>35</v>
      </c>
      <c r="C22" s="22" t="s">
        <v>82</v>
      </c>
      <c r="D22" s="22" t="s">
        <v>83</v>
      </c>
      <c r="E22" s="22" t="s">
        <v>33</v>
      </c>
      <c r="F22" s="5">
        <f>SUMPRODUCT(($A:$A=racers[[#This Row],[Cat]])*($G:$G&gt;racers[[#This Row],[2018 ARC Series Points]]))+1</f>
        <v>15</v>
      </c>
      <c r="G22" s="6">
        <f t="shared" si="0"/>
        <v>0</v>
      </c>
      <c r="H22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22" s="289">
        <v>0</v>
      </c>
      <c r="J22" s="290">
        <v>0</v>
      </c>
      <c r="K22" s="291">
        <v>0</v>
      </c>
      <c r="L22" s="290">
        <v>0</v>
      </c>
      <c r="M22" s="131">
        <f t="shared" si="1"/>
        <v>0</v>
      </c>
      <c r="N22" s="11">
        <f t="shared" si="2"/>
        <v>0</v>
      </c>
      <c r="O22" s="12">
        <f t="shared" si="3"/>
        <v>0</v>
      </c>
      <c r="P22" s="13">
        <f t="shared" si="4"/>
        <v>0</v>
      </c>
      <c r="Q22" s="14"/>
      <c r="R22" s="15"/>
      <c r="S22" s="16"/>
      <c r="T22" s="279"/>
      <c r="U22" s="16"/>
      <c r="V22" s="16"/>
      <c r="W22" s="15"/>
      <c r="X22" s="16"/>
      <c r="Y22" s="279"/>
      <c r="Z22" s="15"/>
      <c r="AA22" s="16"/>
      <c r="AB22" s="15"/>
      <c r="AC22" s="16"/>
      <c r="AD22" s="15"/>
      <c r="AE22" s="15"/>
      <c r="AF22" s="16"/>
      <c r="AG22" s="16"/>
      <c r="AH22" s="15"/>
      <c r="AI22" s="279"/>
      <c r="AJ22" s="18"/>
      <c r="AK22" s="15"/>
      <c r="AL22" s="16"/>
      <c r="AM22" s="279"/>
      <c r="AN22" s="17"/>
      <c r="AO22" s="16"/>
      <c r="AP22" s="15"/>
      <c r="AQ22" s="15"/>
    </row>
    <row r="23" spans="1:43" x14ac:dyDescent="0.25">
      <c r="A23" s="2" t="s">
        <v>34</v>
      </c>
      <c r="B23" s="28" t="s">
        <v>35</v>
      </c>
      <c r="C23" s="22" t="s">
        <v>63</v>
      </c>
      <c r="D23" s="22" t="s">
        <v>64</v>
      </c>
      <c r="E23" s="22" t="s">
        <v>821</v>
      </c>
      <c r="F23" s="5">
        <f>SUMPRODUCT(($A:$A=racers[[#This Row],[Cat]])*($G:$G&gt;racers[[#This Row],[2018 ARC Series Points]]))+1</f>
        <v>15</v>
      </c>
      <c r="G23" s="6">
        <f t="shared" si="0"/>
        <v>0</v>
      </c>
      <c r="H23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23" s="289">
        <v>0</v>
      </c>
      <c r="J23" s="290">
        <v>0</v>
      </c>
      <c r="K23" s="291">
        <v>0</v>
      </c>
      <c r="L23" s="290">
        <v>0</v>
      </c>
      <c r="M23" s="131">
        <f t="shared" si="1"/>
        <v>0</v>
      </c>
      <c r="N23" s="11">
        <f t="shared" si="2"/>
        <v>0</v>
      </c>
      <c r="O23" s="12">
        <f t="shared" si="3"/>
        <v>0</v>
      </c>
      <c r="P23" s="13">
        <f t="shared" si="4"/>
        <v>0</v>
      </c>
      <c r="Q23" s="14"/>
      <c r="R23" s="15"/>
      <c r="S23" s="16"/>
      <c r="T23" s="279"/>
      <c r="U23" s="16"/>
      <c r="V23" s="16"/>
      <c r="W23" s="15"/>
      <c r="X23" s="16"/>
      <c r="Y23" s="279"/>
      <c r="Z23" s="15"/>
      <c r="AA23" s="16"/>
      <c r="AB23" s="15"/>
      <c r="AC23" s="16"/>
      <c r="AD23" s="15"/>
      <c r="AE23" s="15"/>
      <c r="AF23" s="16"/>
      <c r="AG23" s="16"/>
      <c r="AH23" s="15"/>
      <c r="AI23" s="279"/>
      <c r="AJ23" s="18"/>
      <c r="AK23" s="15"/>
      <c r="AL23" s="16"/>
      <c r="AM23" s="279"/>
      <c r="AN23" s="17"/>
      <c r="AO23" s="16"/>
      <c r="AP23" s="15"/>
      <c r="AQ23" s="15"/>
    </row>
    <row r="24" spans="1:43" x14ac:dyDescent="0.25">
      <c r="A24" s="2" t="s">
        <v>34</v>
      </c>
      <c r="B24" s="28" t="s">
        <v>35</v>
      </c>
      <c r="C24" s="22" t="s">
        <v>45</v>
      </c>
      <c r="D24" s="22" t="s">
        <v>46</v>
      </c>
      <c r="E24" s="22" t="s">
        <v>47</v>
      </c>
      <c r="F24" s="5">
        <f>SUMPRODUCT(($A:$A=racers[[#This Row],[Cat]])*($G:$G&gt;racers[[#This Row],[2018 ARC Series Points]]))+1</f>
        <v>15</v>
      </c>
      <c r="G24" s="6">
        <f t="shared" si="0"/>
        <v>0</v>
      </c>
      <c r="H24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24" s="289">
        <v>0</v>
      </c>
      <c r="J24" s="290">
        <v>0</v>
      </c>
      <c r="K24" s="291">
        <v>0</v>
      </c>
      <c r="L24" s="290">
        <v>0</v>
      </c>
      <c r="M24" s="131">
        <f t="shared" si="1"/>
        <v>0</v>
      </c>
      <c r="N24" s="11">
        <f t="shared" si="2"/>
        <v>0</v>
      </c>
      <c r="O24" s="12">
        <f t="shared" si="3"/>
        <v>0</v>
      </c>
      <c r="P24" s="13">
        <f t="shared" si="4"/>
        <v>0</v>
      </c>
      <c r="Q24" s="14"/>
      <c r="R24" s="15"/>
      <c r="S24" s="16"/>
      <c r="T24" s="279"/>
      <c r="U24" s="16"/>
      <c r="V24" s="16"/>
      <c r="W24" s="15"/>
      <c r="X24" s="16"/>
      <c r="Y24" s="279"/>
      <c r="Z24" s="15"/>
      <c r="AA24" s="16"/>
      <c r="AB24" s="15"/>
      <c r="AC24" s="16"/>
      <c r="AD24" s="15"/>
      <c r="AE24" s="15"/>
      <c r="AF24" s="16"/>
      <c r="AG24" s="16"/>
      <c r="AH24" s="15"/>
      <c r="AI24" s="279"/>
      <c r="AJ24" s="18"/>
      <c r="AK24" s="15"/>
      <c r="AL24" s="16"/>
      <c r="AM24" s="279"/>
      <c r="AN24" s="17"/>
      <c r="AO24" s="16"/>
      <c r="AP24" s="15"/>
      <c r="AQ24" s="15"/>
    </row>
    <row r="25" spans="1:43" x14ac:dyDescent="0.25">
      <c r="A25" s="2" t="s">
        <v>34</v>
      </c>
      <c r="B25" s="28" t="s">
        <v>35</v>
      </c>
      <c r="C25" s="22" t="s">
        <v>53</v>
      </c>
      <c r="D25" s="22" t="s">
        <v>54</v>
      </c>
      <c r="E25" s="22" t="s">
        <v>38</v>
      </c>
      <c r="F25" s="5">
        <f>SUMPRODUCT(($A:$A=racers[[#This Row],[Cat]])*($G:$G&gt;racers[[#This Row],[2018 ARC Series Points]]))+1</f>
        <v>15</v>
      </c>
      <c r="G25" s="6">
        <f t="shared" si="0"/>
        <v>0</v>
      </c>
      <c r="H25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25" s="289">
        <v>0</v>
      </c>
      <c r="J25" s="290">
        <v>0</v>
      </c>
      <c r="K25" s="291">
        <v>0</v>
      </c>
      <c r="L25" s="290">
        <v>0</v>
      </c>
      <c r="M25" s="131">
        <f t="shared" si="1"/>
        <v>0</v>
      </c>
      <c r="N25" s="11">
        <f t="shared" si="2"/>
        <v>0</v>
      </c>
      <c r="O25" s="12">
        <f t="shared" si="3"/>
        <v>0</v>
      </c>
      <c r="P25" s="13">
        <f t="shared" si="4"/>
        <v>0</v>
      </c>
      <c r="Q25" s="14"/>
      <c r="R25" s="15"/>
      <c r="S25" s="16"/>
      <c r="T25" s="279"/>
      <c r="U25" s="16"/>
      <c r="V25" s="16"/>
      <c r="W25" s="15"/>
      <c r="X25" s="16"/>
      <c r="Y25" s="279"/>
      <c r="Z25" s="15"/>
      <c r="AA25" s="16"/>
      <c r="AB25" s="15"/>
      <c r="AC25" s="16"/>
      <c r="AD25" s="15"/>
      <c r="AE25" s="15"/>
      <c r="AF25" s="16"/>
      <c r="AG25" s="16"/>
      <c r="AH25" s="15"/>
      <c r="AI25" s="279"/>
      <c r="AJ25" s="18"/>
      <c r="AK25" s="15"/>
      <c r="AL25" s="16"/>
      <c r="AM25" s="279"/>
      <c r="AN25" s="17"/>
      <c r="AO25" s="16"/>
      <c r="AP25" s="15"/>
      <c r="AQ25" s="15"/>
    </row>
    <row r="26" spans="1:43" x14ac:dyDescent="0.25">
      <c r="A26" s="2" t="s">
        <v>34</v>
      </c>
      <c r="B26" s="3" t="s">
        <v>35</v>
      </c>
      <c r="C26" s="4" t="s">
        <v>901</v>
      </c>
      <c r="D26" s="4" t="s">
        <v>902</v>
      </c>
      <c r="E26" s="4" t="s">
        <v>889</v>
      </c>
      <c r="F26" s="5">
        <f>SUMPRODUCT(($A:$A=racers[[#This Row],[Cat]])*($G:$G&gt;racers[[#This Row],[2018 ARC Series Points]]))+1</f>
        <v>15</v>
      </c>
      <c r="G26" s="6">
        <f t="shared" si="0"/>
        <v>0</v>
      </c>
      <c r="H26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26" s="289">
        <v>0</v>
      </c>
      <c r="J26" s="290">
        <v>0</v>
      </c>
      <c r="K26" s="291">
        <v>0</v>
      </c>
      <c r="L26" s="290">
        <v>0</v>
      </c>
      <c r="M26" s="131">
        <f t="shared" si="1"/>
        <v>0</v>
      </c>
      <c r="N26" s="11">
        <f t="shared" si="2"/>
        <v>0</v>
      </c>
      <c r="O26" s="12">
        <f t="shared" si="3"/>
        <v>0</v>
      </c>
      <c r="P26" s="13">
        <f t="shared" si="4"/>
        <v>0</v>
      </c>
      <c r="Q26" s="14"/>
      <c r="R26" s="15"/>
      <c r="S26" s="16"/>
      <c r="T26" s="279"/>
      <c r="U26" s="16"/>
      <c r="V26" s="16"/>
      <c r="W26" s="15"/>
      <c r="X26" s="16"/>
      <c r="Y26" s="279"/>
      <c r="Z26" s="15"/>
      <c r="AA26" s="16"/>
      <c r="AB26" s="15"/>
      <c r="AC26" s="16"/>
      <c r="AD26" s="15"/>
      <c r="AE26" s="15"/>
      <c r="AF26" s="16"/>
      <c r="AG26" s="16"/>
      <c r="AH26" s="15"/>
      <c r="AI26" s="279"/>
      <c r="AJ26" s="18"/>
      <c r="AK26" s="15"/>
      <c r="AL26" s="16"/>
      <c r="AM26" s="279"/>
      <c r="AN26" s="17"/>
      <c r="AO26" s="16"/>
      <c r="AP26" s="15"/>
      <c r="AQ26" s="15"/>
    </row>
    <row r="27" spans="1:43" x14ac:dyDescent="0.25">
      <c r="A27" s="2" t="s">
        <v>34</v>
      </c>
      <c r="B27" s="28" t="s">
        <v>35</v>
      </c>
      <c r="C27" s="22" t="s">
        <v>115</v>
      </c>
      <c r="D27" s="22" t="s">
        <v>116</v>
      </c>
      <c r="E27" s="22" t="s">
        <v>889</v>
      </c>
      <c r="F27" s="5">
        <f>SUMPRODUCT(($A:$A=racers[[#This Row],[Cat]])*($G:$G&gt;racers[[#This Row],[2018 ARC Series Points]]))+1</f>
        <v>15</v>
      </c>
      <c r="G27" s="6">
        <f t="shared" si="0"/>
        <v>0</v>
      </c>
      <c r="H27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27" s="289">
        <v>0</v>
      </c>
      <c r="J27" s="290">
        <v>0</v>
      </c>
      <c r="K27" s="291">
        <v>0</v>
      </c>
      <c r="L27" s="290">
        <v>0</v>
      </c>
      <c r="M27" s="131">
        <f t="shared" si="1"/>
        <v>0</v>
      </c>
      <c r="N27" s="11">
        <f t="shared" si="2"/>
        <v>0</v>
      </c>
      <c r="O27" s="12">
        <f t="shared" si="3"/>
        <v>0</v>
      </c>
      <c r="P27" s="13">
        <f t="shared" si="4"/>
        <v>0</v>
      </c>
      <c r="Q27" s="14"/>
      <c r="R27" s="15"/>
      <c r="S27" s="16"/>
      <c r="T27" s="279"/>
      <c r="U27" s="16"/>
      <c r="V27" s="16"/>
      <c r="W27" s="15"/>
      <c r="X27" s="16"/>
      <c r="Y27" s="279"/>
      <c r="Z27" s="15"/>
      <c r="AA27" s="16"/>
      <c r="AB27" s="15"/>
      <c r="AC27" s="16"/>
      <c r="AD27" s="15"/>
      <c r="AE27" s="15"/>
      <c r="AF27" s="16"/>
      <c r="AG27" s="16"/>
      <c r="AH27" s="15"/>
      <c r="AI27" s="279"/>
      <c r="AJ27" s="18"/>
      <c r="AK27" s="15"/>
      <c r="AL27" s="16"/>
      <c r="AM27" s="279"/>
      <c r="AN27" s="17"/>
      <c r="AO27" s="16"/>
      <c r="AP27" s="15"/>
      <c r="AQ27" s="15"/>
    </row>
    <row r="28" spans="1:43" x14ac:dyDescent="0.25">
      <c r="A28" s="2" t="s">
        <v>34</v>
      </c>
      <c r="B28" s="28" t="s">
        <v>35</v>
      </c>
      <c r="C28" s="22" t="s">
        <v>48</v>
      </c>
      <c r="D28" s="22" t="s">
        <v>49</v>
      </c>
      <c r="E28" s="22" t="s">
        <v>38</v>
      </c>
      <c r="F28" s="5">
        <f>SUMPRODUCT(($A:$A=racers[[#This Row],[Cat]])*($G:$G&gt;racers[[#This Row],[2018 ARC Series Points]]))+1</f>
        <v>15</v>
      </c>
      <c r="G28" s="6">
        <f t="shared" si="0"/>
        <v>0</v>
      </c>
      <c r="H28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28" s="289">
        <v>0</v>
      </c>
      <c r="J28" s="290">
        <v>0</v>
      </c>
      <c r="K28" s="291">
        <v>0</v>
      </c>
      <c r="L28" s="290">
        <v>0</v>
      </c>
      <c r="M28" s="131">
        <f t="shared" si="1"/>
        <v>0</v>
      </c>
      <c r="N28" s="11">
        <f t="shared" si="2"/>
        <v>0</v>
      </c>
      <c r="O28" s="12">
        <f t="shared" si="3"/>
        <v>0</v>
      </c>
      <c r="P28" s="13">
        <f t="shared" si="4"/>
        <v>0</v>
      </c>
      <c r="Q28" s="14"/>
      <c r="R28" s="15"/>
      <c r="S28" s="16"/>
      <c r="T28" s="279"/>
      <c r="U28" s="16"/>
      <c r="V28" s="16"/>
      <c r="W28" s="15"/>
      <c r="X28" s="16"/>
      <c r="Y28" s="279"/>
      <c r="Z28" s="15"/>
      <c r="AA28" s="16"/>
      <c r="AB28" s="15"/>
      <c r="AC28" s="16"/>
      <c r="AD28" s="15"/>
      <c r="AE28" s="15"/>
      <c r="AF28" s="16"/>
      <c r="AG28" s="16"/>
      <c r="AH28" s="15"/>
      <c r="AI28" s="279"/>
      <c r="AJ28" s="18"/>
      <c r="AK28" s="15"/>
      <c r="AL28" s="16"/>
      <c r="AM28" s="279"/>
      <c r="AN28" s="17"/>
      <c r="AO28" s="16"/>
      <c r="AP28" s="15"/>
      <c r="AQ28" s="15"/>
    </row>
    <row r="29" spans="1:43" x14ac:dyDescent="0.25">
      <c r="A29" s="2" t="s">
        <v>34</v>
      </c>
      <c r="B29" s="28" t="s">
        <v>35</v>
      </c>
      <c r="C29" s="22" t="s">
        <v>50</v>
      </c>
      <c r="D29" s="22" t="s">
        <v>51</v>
      </c>
      <c r="E29" s="22" t="s">
        <v>52</v>
      </c>
      <c r="F29" s="5">
        <f>SUMPRODUCT(($A:$A=racers[[#This Row],[Cat]])*($G:$G&gt;racers[[#This Row],[2018 ARC Series Points]]))+1</f>
        <v>15</v>
      </c>
      <c r="G29" s="6">
        <f t="shared" si="0"/>
        <v>0</v>
      </c>
      <c r="H29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29" s="289">
        <v>0</v>
      </c>
      <c r="J29" s="290">
        <v>0</v>
      </c>
      <c r="K29" s="291">
        <v>0</v>
      </c>
      <c r="L29" s="290">
        <v>0</v>
      </c>
      <c r="M29" s="131">
        <f t="shared" si="1"/>
        <v>0</v>
      </c>
      <c r="N29" s="11">
        <f t="shared" si="2"/>
        <v>0</v>
      </c>
      <c r="O29" s="12">
        <f t="shared" si="3"/>
        <v>0</v>
      </c>
      <c r="P29" s="13">
        <f t="shared" si="4"/>
        <v>0</v>
      </c>
      <c r="Q29" s="14"/>
      <c r="R29" s="15"/>
      <c r="S29" s="16"/>
      <c r="T29" s="279"/>
      <c r="U29" s="16"/>
      <c r="V29" s="16"/>
      <c r="W29" s="15"/>
      <c r="X29" s="16"/>
      <c r="Y29" s="279"/>
      <c r="Z29" s="15"/>
      <c r="AA29" s="16"/>
      <c r="AB29" s="15"/>
      <c r="AC29" s="16"/>
      <c r="AD29" s="15"/>
      <c r="AE29" s="15"/>
      <c r="AF29" s="16"/>
      <c r="AG29" s="16"/>
      <c r="AH29" s="15"/>
      <c r="AI29" s="279"/>
      <c r="AJ29" s="18"/>
      <c r="AK29" s="15"/>
      <c r="AL29" s="16"/>
      <c r="AM29" s="279"/>
      <c r="AN29" s="17"/>
      <c r="AO29" s="16"/>
      <c r="AP29" s="15"/>
      <c r="AQ29" s="15"/>
    </row>
    <row r="30" spans="1:43" x14ac:dyDescent="0.25">
      <c r="A30" s="2" t="s">
        <v>34</v>
      </c>
      <c r="B30" s="3" t="s">
        <v>35</v>
      </c>
      <c r="C30" s="4" t="s">
        <v>819</v>
      </c>
      <c r="D30" s="4" t="s">
        <v>238</v>
      </c>
      <c r="E30" s="4" t="s">
        <v>38</v>
      </c>
      <c r="F30" s="5">
        <f>SUMPRODUCT(($A:$A=racers[[#This Row],[Cat]])*($G:$G&gt;racers[[#This Row],[2018 ARC Series Points]]))+1</f>
        <v>15</v>
      </c>
      <c r="G30" s="6">
        <f t="shared" si="0"/>
        <v>0</v>
      </c>
      <c r="H30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30" s="289">
        <v>0</v>
      </c>
      <c r="J30" s="290">
        <v>0</v>
      </c>
      <c r="K30" s="291">
        <v>0</v>
      </c>
      <c r="L30" s="290">
        <v>0</v>
      </c>
      <c r="M30" s="131">
        <f t="shared" si="1"/>
        <v>0</v>
      </c>
      <c r="N30" s="11">
        <f t="shared" si="2"/>
        <v>0</v>
      </c>
      <c r="O30" s="12">
        <f t="shared" si="3"/>
        <v>0</v>
      </c>
      <c r="P30" s="13">
        <f t="shared" si="4"/>
        <v>0</v>
      </c>
      <c r="Q30" s="14"/>
      <c r="R30" s="15"/>
      <c r="S30" s="16"/>
      <c r="T30" s="279"/>
      <c r="U30" s="16"/>
      <c r="V30" s="16"/>
      <c r="W30" s="15"/>
      <c r="X30" s="16"/>
      <c r="Y30" s="279"/>
      <c r="Z30" s="15"/>
      <c r="AA30" s="16"/>
      <c r="AB30" s="15"/>
      <c r="AC30" s="16"/>
      <c r="AD30" s="15"/>
      <c r="AE30" s="15"/>
      <c r="AF30" s="16"/>
      <c r="AG30" s="16"/>
      <c r="AH30" s="15"/>
      <c r="AI30" s="279"/>
      <c r="AJ30" s="18"/>
      <c r="AK30" s="15"/>
      <c r="AL30" s="16"/>
      <c r="AM30" s="279"/>
      <c r="AN30" s="17"/>
      <c r="AO30" s="16"/>
      <c r="AP30" s="15"/>
      <c r="AQ30" s="15"/>
    </row>
    <row r="31" spans="1:43" x14ac:dyDescent="0.25">
      <c r="A31" s="2" t="s">
        <v>34</v>
      </c>
      <c r="B31" s="28" t="s">
        <v>35</v>
      </c>
      <c r="C31" s="22" t="s">
        <v>109</v>
      </c>
      <c r="D31" s="22" t="s">
        <v>110</v>
      </c>
      <c r="E31" s="22" t="s">
        <v>111</v>
      </c>
      <c r="F31" s="5">
        <f>SUMPRODUCT(($A:$A=racers[[#This Row],[Cat]])*($G:$G&gt;racers[[#This Row],[2018 ARC Series Points]]))+1</f>
        <v>15</v>
      </c>
      <c r="G31" s="6">
        <f t="shared" si="0"/>
        <v>0</v>
      </c>
      <c r="H31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31" s="289">
        <v>0</v>
      </c>
      <c r="J31" s="290">
        <v>0</v>
      </c>
      <c r="K31" s="291">
        <v>0</v>
      </c>
      <c r="L31" s="290">
        <v>0</v>
      </c>
      <c r="M31" s="131">
        <f t="shared" si="1"/>
        <v>0</v>
      </c>
      <c r="N31" s="11">
        <f t="shared" si="2"/>
        <v>0</v>
      </c>
      <c r="O31" s="12">
        <f t="shared" si="3"/>
        <v>0</v>
      </c>
      <c r="P31" s="13">
        <f t="shared" si="4"/>
        <v>0</v>
      </c>
      <c r="Q31" s="14"/>
      <c r="R31" s="15"/>
      <c r="S31" s="16"/>
      <c r="T31" s="279"/>
      <c r="U31" s="16"/>
      <c r="V31" s="16"/>
      <c r="W31" s="15"/>
      <c r="X31" s="16"/>
      <c r="Y31" s="279"/>
      <c r="Z31" s="15"/>
      <c r="AA31" s="16"/>
      <c r="AB31" s="15"/>
      <c r="AC31" s="16"/>
      <c r="AD31" s="15"/>
      <c r="AE31" s="15"/>
      <c r="AF31" s="16"/>
      <c r="AG31" s="16"/>
      <c r="AH31" s="15"/>
      <c r="AI31" s="279"/>
      <c r="AJ31" s="18"/>
      <c r="AK31" s="15"/>
      <c r="AL31" s="16"/>
      <c r="AM31" s="279"/>
      <c r="AN31" s="17"/>
      <c r="AO31" s="16"/>
      <c r="AP31" s="15"/>
      <c r="AQ31" s="15"/>
    </row>
    <row r="32" spans="1:43" x14ac:dyDescent="0.25">
      <c r="A32" s="2" t="s">
        <v>34</v>
      </c>
      <c r="B32" s="3" t="s">
        <v>35</v>
      </c>
      <c r="C32" s="4" t="s">
        <v>239</v>
      </c>
      <c r="D32" s="4" t="s">
        <v>240</v>
      </c>
      <c r="E32" s="4" t="s">
        <v>958</v>
      </c>
      <c r="F32" s="5">
        <f>SUMPRODUCT(($A:$A=racers[[#This Row],[Cat]])*($G:$G&gt;racers[[#This Row],[2018 ARC Series Points]]))+1</f>
        <v>15</v>
      </c>
      <c r="G32" s="6">
        <f t="shared" si="0"/>
        <v>0</v>
      </c>
      <c r="H32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32" s="289">
        <v>0</v>
      </c>
      <c r="J32" s="290">
        <v>0</v>
      </c>
      <c r="K32" s="291">
        <v>0</v>
      </c>
      <c r="L32" s="290">
        <v>0</v>
      </c>
      <c r="M32" s="131">
        <f t="shared" si="1"/>
        <v>0</v>
      </c>
      <c r="N32" s="11">
        <f t="shared" si="2"/>
        <v>0</v>
      </c>
      <c r="O32" s="12">
        <f t="shared" si="3"/>
        <v>0</v>
      </c>
      <c r="P32" s="13">
        <f t="shared" si="4"/>
        <v>0</v>
      </c>
      <c r="Q32" s="14"/>
      <c r="R32" s="15"/>
      <c r="S32" s="16"/>
      <c r="T32" s="279"/>
      <c r="U32" s="16"/>
      <c r="V32" s="16"/>
      <c r="W32" s="15"/>
      <c r="X32" s="16"/>
      <c r="Y32" s="279"/>
      <c r="Z32" s="15"/>
      <c r="AA32" s="16"/>
      <c r="AB32" s="15"/>
      <c r="AC32" s="16"/>
      <c r="AD32" s="15"/>
      <c r="AE32" s="15"/>
      <c r="AF32" s="16"/>
      <c r="AG32" s="16"/>
      <c r="AH32" s="15"/>
      <c r="AI32" s="279"/>
      <c r="AJ32" s="18"/>
      <c r="AK32" s="15"/>
      <c r="AL32" s="16"/>
      <c r="AM32" s="279"/>
      <c r="AN32" s="17"/>
      <c r="AO32" s="16"/>
      <c r="AP32" s="15"/>
      <c r="AQ32" s="15"/>
    </row>
    <row r="33" spans="1:43" x14ac:dyDescent="0.25">
      <c r="A33" s="2" t="s">
        <v>34</v>
      </c>
      <c r="B33" s="3" t="s">
        <v>35</v>
      </c>
      <c r="C33" s="4" t="s">
        <v>738</v>
      </c>
      <c r="D33" s="4" t="s">
        <v>465</v>
      </c>
      <c r="E33" s="4" t="s">
        <v>791</v>
      </c>
      <c r="F33" s="5">
        <f>SUMPRODUCT(($A:$A=racers[[#This Row],[Cat]])*($G:$G&gt;racers[[#This Row],[2018 ARC Series Points]]))+1</f>
        <v>15</v>
      </c>
      <c r="G33" s="6">
        <f t="shared" si="0"/>
        <v>0</v>
      </c>
      <c r="H33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33" s="289">
        <v>0</v>
      </c>
      <c r="J33" s="290">
        <v>0</v>
      </c>
      <c r="K33" s="291">
        <v>0</v>
      </c>
      <c r="L33" s="290">
        <v>0</v>
      </c>
      <c r="M33" s="131">
        <f t="shared" si="1"/>
        <v>0</v>
      </c>
      <c r="N33" s="11">
        <f t="shared" si="2"/>
        <v>0</v>
      </c>
      <c r="O33" s="12">
        <f t="shared" si="3"/>
        <v>0</v>
      </c>
      <c r="P33" s="13">
        <f t="shared" si="4"/>
        <v>0</v>
      </c>
      <c r="Q33" s="14"/>
      <c r="R33" s="15"/>
      <c r="S33" s="16"/>
      <c r="T33" s="279"/>
      <c r="U33" s="16"/>
      <c r="V33" s="16"/>
      <c r="W33" s="15"/>
      <c r="X33" s="16"/>
      <c r="Y33" s="279"/>
      <c r="Z33" s="15"/>
      <c r="AA33" s="16"/>
      <c r="AB33" s="15"/>
      <c r="AC33" s="16"/>
      <c r="AD33" s="15"/>
      <c r="AE33" s="15"/>
      <c r="AF33" s="16"/>
      <c r="AG33" s="16"/>
      <c r="AH33" s="15"/>
      <c r="AI33" s="279"/>
      <c r="AJ33" s="18"/>
      <c r="AK33" s="15"/>
      <c r="AL33" s="16"/>
      <c r="AM33" s="279"/>
      <c r="AN33" s="17"/>
      <c r="AO33" s="16"/>
      <c r="AP33" s="15"/>
      <c r="AQ33" s="15"/>
    </row>
    <row r="34" spans="1:43" x14ac:dyDescent="0.25">
      <c r="A34" s="2" t="s">
        <v>34</v>
      </c>
      <c r="B34" s="3" t="s">
        <v>35</v>
      </c>
      <c r="C34" s="4" t="s">
        <v>903</v>
      </c>
      <c r="D34" s="4" t="s">
        <v>465</v>
      </c>
      <c r="E34" s="4" t="s">
        <v>821</v>
      </c>
      <c r="F34" s="5">
        <f>SUMPRODUCT(($A:$A=racers[[#This Row],[Cat]])*($G:$G&gt;racers[[#This Row],[2018 ARC Series Points]]))+1</f>
        <v>15</v>
      </c>
      <c r="G34" s="6">
        <f t="shared" ref="G34:G65" si="5">SUM(M34,N34,P34)</f>
        <v>0</v>
      </c>
      <c r="H34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34" s="289">
        <v>0</v>
      </c>
      <c r="J34" s="290">
        <v>0</v>
      </c>
      <c r="K34" s="291">
        <v>0</v>
      </c>
      <c r="L34" s="290">
        <v>0</v>
      </c>
      <c r="M34" s="131">
        <f t="shared" ref="M34:M65" si="6">SUM(O34,Q34,V34,AA34,AD34,AG34,AH34,AJ34,AN34)</f>
        <v>0</v>
      </c>
      <c r="N34" s="11">
        <f t="shared" ref="N34:N65" si="7">SUM(R34,W34,Z34,AB34,AE34,AK34,AP34,AQ34)</f>
        <v>0</v>
      </c>
      <c r="O34" s="12">
        <f t="shared" ref="O34:O65" si="8">SUM(S34,U34,X34,AC34,AF34,AL34,AO34)</f>
        <v>0</v>
      </c>
      <c r="P34" s="13">
        <f t="shared" ref="P34:P65" si="9">SUM(T34,Y34,AI34,AM34)</f>
        <v>0</v>
      </c>
      <c r="Q34" s="14"/>
      <c r="R34" s="15"/>
      <c r="S34" s="16"/>
      <c r="T34" s="279"/>
      <c r="U34" s="16"/>
      <c r="V34" s="16"/>
      <c r="W34" s="15"/>
      <c r="X34" s="16"/>
      <c r="Y34" s="279"/>
      <c r="Z34" s="15"/>
      <c r="AA34" s="16"/>
      <c r="AB34" s="15"/>
      <c r="AC34" s="16"/>
      <c r="AD34" s="15"/>
      <c r="AE34" s="15"/>
      <c r="AF34" s="16"/>
      <c r="AG34" s="16"/>
      <c r="AH34" s="15"/>
      <c r="AI34" s="279"/>
      <c r="AJ34" s="18"/>
      <c r="AK34" s="15"/>
      <c r="AL34" s="16"/>
      <c r="AM34" s="279"/>
      <c r="AN34" s="17"/>
      <c r="AO34" s="16"/>
      <c r="AP34" s="15"/>
      <c r="AQ34" s="15"/>
    </row>
    <row r="35" spans="1:43" x14ac:dyDescent="0.25">
      <c r="A35" s="2" t="s">
        <v>34</v>
      </c>
      <c r="B35" s="3" t="s">
        <v>35</v>
      </c>
      <c r="C35" s="4" t="s">
        <v>243</v>
      </c>
      <c r="D35" s="4" t="s">
        <v>40</v>
      </c>
      <c r="E35" s="4" t="s">
        <v>958</v>
      </c>
      <c r="F35" s="5">
        <f>SUMPRODUCT(($A:$A=racers[[#This Row],[Cat]])*($G:$G&gt;racers[[#This Row],[2018 ARC Series Points]]))+1</f>
        <v>15</v>
      </c>
      <c r="G35" s="6">
        <f t="shared" si="5"/>
        <v>0</v>
      </c>
      <c r="H35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35" s="289">
        <v>0</v>
      </c>
      <c r="J35" s="290">
        <v>0</v>
      </c>
      <c r="K35" s="291">
        <v>0</v>
      </c>
      <c r="L35" s="290">
        <v>0</v>
      </c>
      <c r="M35" s="131">
        <f t="shared" si="6"/>
        <v>0</v>
      </c>
      <c r="N35" s="11">
        <f t="shared" si="7"/>
        <v>0</v>
      </c>
      <c r="O35" s="12">
        <f t="shared" si="8"/>
        <v>0</v>
      </c>
      <c r="P35" s="13">
        <f t="shared" si="9"/>
        <v>0</v>
      </c>
      <c r="Q35" s="14"/>
      <c r="R35" s="15"/>
      <c r="S35" s="16"/>
      <c r="T35" s="279"/>
      <c r="U35" s="16"/>
      <c r="V35" s="16"/>
      <c r="W35" s="15"/>
      <c r="X35" s="16"/>
      <c r="Y35" s="279"/>
      <c r="Z35" s="15"/>
      <c r="AA35" s="16"/>
      <c r="AB35" s="15"/>
      <c r="AC35" s="16"/>
      <c r="AD35" s="15"/>
      <c r="AE35" s="15"/>
      <c r="AF35" s="16"/>
      <c r="AG35" s="16"/>
      <c r="AH35" s="15"/>
      <c r="AI35" s="279"/>
      <c r="AJ35" s="18"/>
      <c r="AK35" s="15"/>
      <c r="AL35" s="16"/>
      <c r="AM35" s="279"/>
      <c r="AN35" s="17"/>
      <c r="AO35" s="16"/>
      <c r="AP35" s="15"/>
      <c r="AQ35" s="15"/>
    </row>
    <row r="36" spans="1:43" x14ac:dyDescent="0.25">
      <c r="A36" s="20" t="s">
        <v>34</v>
      </c>
      <c r="B36" s="21" t="s">
        <v>35</v>
      </c>
      <c r="C36" s="22" t="s">
        <v>55</v>
      </c>
      <c r="D36" s="22" t="s">
        <v>56</v>
      </c>
      <c r="E36" s="22" t="s">
        <v>146</v>
      </c>
      <c r="F36" s="5">
        <f>SUMPRODUCT(($A:$A=racers[[#This Row],[Cat]])*($G:$G&gt;racers[[#This Row],[2018 ARC Series Points]]))+1</f>
        <v>15</v>
      </c>
      <c r="G36" s="6">
        <f t="shared" si="5"/>
        <v>0</v>
      </c>
      <c r="H36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36" s="289">
        <v>0</v>
      </c>
      <c r="J36" s="290">
        <v>0</v>
      </c>
      <c r="K36" s="291">
        <v>0</v>
      </c>
      <c r="L36" s="290">
        <v>0</v>
      </c>
      <c r="M36" s="131">
        <f t="shared" si="6"/>
        <v>0</v>
      </c>
      <c r="N36" s="11">
        <f t="shared" si="7"/>
        <v>0</v>
      </c>
      <c r="O36" s="12">
        <f t="shared" si="8"/>
        <v>0</v>
      </c>
      <c r="P36" s="13">
        <f t="shared" si="9"/>
        <v>0</v>
      </c>
      <c r="Q36" s="26"/>
      <c r="R36" s="15"/>
      <c r="S36" s="16"/>
      <c r="T36" s="279"/>
      <c r="U36" s="16"/>
      <c r="V36" s="16"/>
      <c r="W36" s="15"/>
      <c r="X36" s="16"/>
      <c r="Y36" s="279"/>
      <c r="Z36" s="15"/>
      <c r="AA36" s="16"/>
      <c r="AB36" s="15"/>
      <c r="AC36" s="16"/>
      <c r="AD36" s="15"/>
      <c r="AE36" s="15"/>
      <c r="AF36" s="16"/>
      <c r="AG36" s="16"/>
      <c r="AH36" s="15"/>
      <c r="AI36" s="279"/>
      <c r="AJ36" s="27"/>
      <c r="AK36" s="15"/>
      <c r="AL36" s="16"/>
      <c r="AM36" s="279"/>
      <c r="AN36" s="17"/>
      <c r="AO36" s="16"/>
      <c r="AP36" s="15"/>
      <c r="AQ36" s="15"/>
    </row>
    <row r="37" spans="1:43" x14ac:dyDescent="0.25">
      <c r="A37" s="2" t="s">
        <v>34</v>
      </c>
      <c r="B37" s="3" t="s">
        <v>35</v>
      </c>
      <c r="C37" s="4" t="s">
        <v>798</v>
      </c>
      <c r="D37" s="4" t="s">
        <v>69</v>
      </c>
      <c r="E37" s="4" t="s">
        <v>52</v>
      </c>
      <c r="F37" s="5">
        <f>SUMPRODUCT(($A:$A=racers[[#This Row],[Cat]])*($G:$G&gt;racers[[#This Row],[2018 ARC Series Points]]))+1</f>
        <v>15</v>
      </c>
      <c r="G37" s="6">
        <f t="shared" si="5"/>
        <v>0</v>
      </c>
      <c r="H37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37" s="289">
        <v>0</v>
      </c>
      <c r="J37" s="290">
        <v>0</v>
      </c>
      <c r="K37" s="291">
        <v>0</v>
      </c>
      <c r="L37" s="290">
        <v>0</v>
      </c>
      <c r="M37" s="131">
        <f t="shared" si="6"/>
        <v>0</v>
      </c>
      <c r="N37" s="11">
        <f t="shared" si="7"/>
        <v>0</v>
      </c>
      <c r="O37" s="12">
        <f t="shared" si="8"/>
        <v>0</v>
      </c>
      <c r="P37" s="13">
        <f t="shared" si="9"/>
        <v>0</v>
      </c>
      <c r="Q37" s="14"/>
      <c r="R37" s="15"/>
      <c r="S37" s="16"/>
      <c r="T37" s="279"/>
      <c r="U37" s="16"/>
      <c r="V37" s="16"/>
      <c r="W37" s="15"/>
      <c r="X37" s="16"/>
      <c r="Y37" s="279"/>
      <c r="Z37" s="15"/>
      <c r="AA37" s="16"/>
      <c r="AB37" s="15"/>
      <c r="AC37" s="16"/>
      <c r="AD37" s="15"/>
      <c r="AE37" s="15"/>
      <c r="AF37" s="16"/>
      <c r="AG37" s="16"/>
      <c r="AH37" s="15"/>
      <c r="AI37" s="279"/>
      <c r="AJ37" s="18"/>
      <c r="AK37" s="15"/>
      <c r="AL37" s="16"/>
      <c r="AM37" s="279"/>
      <c r="AN37" s="17"/>
      <c r="AO37" s="16"/>
      <c r="AP37" s="15"/>
      <c r="AQ37" s="15"/>
    </row>
    <row r="38" spans="1:43" x14ac:dyDescent="0.25">
      <c r="A38" s="2" t="s">
        <v>34</v>
      </c>
      <c r="B38" s="28" t="s">
        <v>35</v>
      </c>
      <c r="C38" s="22" t="s">
        <v>128</v>
      </c>
      <c r="D38" s="22" t="s">
        <v>129</v>
      </c>
      <c r="E38" s="22" t="s">
        <v>38</v>
      </c>
      <c r="F38" s="5">
        <f>SUMPRODUCT(($A:$A=racers[[#This Row],[Cat]])*($G:$G&gt;racers[[#This Row],[2018 ARC Series Points]]))+1</f>
        <v>15</v>
      </c>
      <c r="G38" s="6">
        <f t="shared" si="5"/>
        <v>0</v>
      </c>
      <c r="H38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38" s="289">
        <v>0</v>
      </c>
      <c r="J38" s="290">
        <v>0</v>
      </c>
      <c r="K38" s="291">
        <v>0</v>
      </c>
      <c r="L38" s="290">
        <v>0</v>
      </c>
      <c r="M38" s="131">
        <f t="shared" si="6"/>
        <v>0</v>
      </c>
      <c r="N38" s="11">
        <f t="shared" si="7"/>
        <v>0</v>
      </c>
      <c r="O38" s="12">
        <f t="shared" si="8"/>
        <v>0</v>
      </c>
      <c r="P38" s="13">
        <f t="shared" si="9"/>
        <v>0</v>
      </c>
      <c r="Q38" s="26"/>
      <c r="R38" s="15"/>
      <c r="S38" s="16"/>
      <c r="T38" s="279"/>
      <c r="U38" s="16"/>
      <c r="V38" s="16"/>
      <c r="W38" s="15"/>
      <c r="X38" s="16"/>
      <c r="Y38" s="279"/>
      <c r="Z38" s="15"/>
      <c r="AA38" s="16"/>
      <c r="AB38" s="15"/>
      <c r="AC38" s="16"/>
      <c r="AD38" s="15"/>
      <c r="AE38" s="15"/>
      <c r="AF38" s="16"/>
      <c r="AG38" s="16"/>
      <c r="AH38" s="15"/>
      <c r="AI38" s="279"/>
      <c r="AJ38" s="27"/>
      <c r="AK38" s="15"/>
      <c r="AL38" s="16"/>
      <c r="AM38" s="279"/>
      <c r="AN38" s="17"/>
      <c r="AO38" s="16"/>
      <c r="AP38" s="15"/>
      <c r="AQ38" s="15"/>
    </row>
    <row r="39" spans="1:43" x14ac:dyDescent="0.25">
      <c r="A39" s="2" t="s">
        <v>34</v>
      </c>
      <c r="B39" s="3" t="s">
        <v>35</v>
      </c>
      <c r="C39" s="4" t="s">
        <v>232</v>
      </c>
      <c r="D39" s="4" t="s">
        <v>233</v>
      </c>
      <c r="E39" s="4" t="s">
        <v>77</v>
      </c>
      <c r="F39" s="5">
        <f>SUMPRODUCT(($A:$A=racers[[#This Row],[Cat]])*($G:$G&gt;racers[[#This Row],[2018 ARC Series Points]]))+1</f>
        <v>15</v>
      </c>
      <c r="G39" s="6">
        <f t="shared" si="5"/>
        <v>0</v>
      </c>
      <c r="H39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39" s="289">
        <v>0</v>
      </c>
      <c r="J39" s="290">
        <v>0</v>
      </c>
      <c r="K39" s="291">
        <v>0</v>
      </c>
      <c r="L39" s="290">
        <v>0</v>
      </c>
      <c r="M39" s="131">
        <f t="shared" si="6"/>
        <v>0</v>
      </c>
      <c r="N39" s="11">
        <f t="shared" si="7"/>
        <v>0</v>
      </c>
      <c r="O39" s="12">
        <f t="shared" si="8"/>
        <v>0</v>
      </c>
      <c r="P39" s="13">
        <f t="shared" si="9"/>
        <v>0</v>
      </c>
      <c r="Q39" s="14"/>
      <c r="R39" s="15"/>
      <c r="S39" s="16"/>
      <c r="T39" s="279"/>
      <c r="U39" s="16"/>
      <c r="V39" s="16"/>
      <c r="W39" s="15"/>
      <c r="X39" s="16"/>
      <c r="Y39" s="279"/>
      <c r="Z39" s="15"/>
      <c r="AA39" s="16"/>
      <c r="AB39" s="15"/>
      <c r="AC39" s="16"/>
      <c r="AD39" s="15"/>
      <c r="AE39" s="15"/>
      <c r="AF39" s="16"/>
      <c r="AG39" s="16"/>
      <c r="AH39" s="15"/>
      <c r="AI39" s="279"/>
      <c r="AJ39" s="18"/>
      <c r="AK39" s="15"/>
      <c r="AL39" s="16"/>
      <c r="AM39" s="279"/>
      <c r="AN39" s="17"/>
      <c r="AO39" s="16"/>
      <c r="AP39" s="15"/>
      <c r="AQ39" s="15"/>
    </row>
    <row r="40" spans="1:43" x14ac:dyDescent="0.25">
      <c r="A40" s="2" t="s">
        <v>34</v>
      </c>
      <c r="B40" s="28" t="s">
        <v>35</v>
      </c>
      <c r="C40" s="22" t="s">
        <v>173</v>
      </c>
      <c r="D40" s="22" t="s">
        <v>174</v>
      </c>
      <c r="E40" s="22" t="s">
        <v>246</v>
      </c>
      <c r="F40" s="5">
        <f>SUMPRODUCT(($A:$A=racers[[#This Row],[Cat]])*($G:$G&gt;racers[[#This Row],[2018 ARC Series Points]]))+1</f>
        <v>15</v>
      </c>
      <c r="G40" s="6">
        <f t="shared" si="5"/>
        <v>0</v>
      </c>
      <c r="H40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40" s="289">
        <v>0</v>
      </c>
      <c r="J40" s="290">
        <v>0</v>
      </c>
      <c r="K40" s="291">
        <v>0</v>
      </c>
      <c r="L40" s="290">
        <v>0</v>
      </c>
      <c r="M40" s="131">
        <f t="shared" si="6"/>
        <v>0</v>
      </c>
      <c r="N40" s="11">
        <f t="shared" si="7"/>
        <v>0</v>
      </c>
      <c r="O40" s="12">
        <f t="shared" si="8"/>
        <v>0</v>
      </c>
      <c r="P40" s="13">
        <f t="shared" si="9"/>
        <v>0</v>
      </c>
      <c r="Q40" s="14"/>
      <c r="R40" s="15"/>
      <c r="S40" s="16"/>
      <c r="T40" s="279"/>
      <c r="U40" s="16"/>
      <c r="V40" s="16"/>
      <c r="W40" s="15"/>
      <c r="X40" s="16"/>
      <c r="Y40" s="279"/>
      <c r="Z40" s="15"/>
      <c r="AA40" s="16"/>
      <c r="AB40" s="15"/>
      <c r="AC40" s="16"/>
      <c r="AD40" s="15"/>
      <c r="AE40" s="15"/>
      <c r="AF40" s="16"/>
      <c r="AG40" s="16"/>
      <c r="AH40" s="15"/>
      <c r="AI40" s="279"/>
      <c r="AJ40" s="18"/>
      <c r="AK40" s="15"/>
      <c r="AL40" s="16"/>
      <c r="AM40" s="279"/>
      <c r="AN40" s="17"/>
      <c r="AO40" s="16"/>
      <c r="AP40" s="15"/>
      <c r="AQ40" s="15"/>
    </row>
    <row r="41" spans="1:43" x14ac:dyDescent="0.25">
      <c r="A41" s="2" t="s">
        <v>34</v>
      </c>
      <c r="B41" s="28" t="s">
        <v>35</v>
      </c>
      <c r="C41" s="22" t="s">
        <v>134</v>
      </c>
      <c r="D41" s="22" t="s">
        <v>135</v>
      </c>
      <c r="E41" s="22" t="s">
        <v>47</v>
      </c>
      <c r="F41" s="5">
        <f>SUMPRODUCT(($A:$A=racers[[#This Row],[Cat]])*($G:$G&gt;racers[[#This Row],[2018 ARC Series Points]]))+1</f>
        <v>15</v>
      </c>
      <c r="G41" s="6">
        <f t="shared" si="5"/>
        <v>0</v>
      </c>
      <c r="H41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41" s="289">
        <v>0</v>
      </c>
      <c r="J41" s="290">
        <v>0</v>
      </c>
      <c r="K41" s="291">
        <v>0</v>
      </c>
      <c r="L41" s="290">
        <v>0</v>
      </c>
      <c r="M41" s="131">
        <f t="shared" si="6"/>
        <v>0</v>
      </c>
      <c r="N41" s="11">
        <f t="shared" si="7"/>
        <v>0</v>
      </c>
      <c r="O41" s="12">
        <f t="shared" si="8"/>
        <v>0</v>
      </c>
      <c r="P41" s="13">
        <f t="shared" si="9"/>
        <v>0</v>
      </c>
      <c r="Q41" s="14"/>
      <c r="R41" s="15"/>
      <c r="S41" s="16"/>
      <c r="T41" s="279"/>
      <c r="U41" s="16"/>
      <c r="V41" s="16"/>
      <c r="W41" s="15"/>
      <c r="X41" s="16"/>
      <c r="Y41" s="279"/>
      <c r="Z41" s="15"/>
      <c r="AA41" s="16"/>
      <c r="AB41" s="15"/>
      <c r="AC41" s="16"/>
      <c r="AD41" s="15"/>
      <c r="AE41" s="15"/>
      <c r="AF41" s="16"/>
      <c r="AG41" s="16"/>
      <c r="AH41" s="15"/>
      <c r="AI41" s="279"/>
      <c r="AJ41" s="18"/>
      <c r="AK41" s="15"/>
      <c r="AL41" s="16"/>
      <c r="AM41" s="279"/>
      <c r="AN41" s="17"/>
      <c r="AO41" s="16"/>
      <c r="AP41" s="15"/>
      <c r="AQ41" s="15"/>
    </row>
    <row r="42" spans="1:43" x14ac:dyDescent="0.25">
      <c r="A42" s="2" t="s">
        <v>34</v>
      </c>
      <c r="B42" s="28" t="s">
        <v>35</v>
      </c>
      <c r="C42" s="22" t="s">
        <v>80</v>
      </c>
      <c r="D42" s="22" t="s">
        <v>81</v>
      </c>
      <c r="E42" s="22" t="s">
        <v>77</v>
      </c>
      <c r="F42" s="5">
        <f>SUMPRODUCT(($A:$A=racers[[#This Row],[Cat]])*($G:$G&gt;racers[[#This Row],[2018 ARC Series Points]]))+1</f>
        <v>15</v>
      </c>
      <c r="G42" s="6">
        <f t="shared" si="5"/>
        <v>0</v>
      </c>
      <c r="H42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42" s="289">
        <v>0</v>
      </c>
      <c r="J42" s="290">
        <v>0</v>
      </c>
      <c r="K42" s="291">
        <v>0</v>
      </c>
      <c r="L42" s="290">
        <v>0</v>
      </c>
      <c r="M42" s="131">
        <f t="shared" si="6"/>
        <v>0</v>
      </c>
      <c r="N42" s="11">
        <f t="shared" si="7"/>
        <v>0</v>
      </c>
      <c r="O42" s="12">
        <f t="shared" si="8"/>
        <v>0</v>
      </c>
      <c r="P42" s="13">
        <f t="shared" si="9"/>
        <v>0</v>
      </c>
      <c r="Q42" s="14"/>
      <c r="R42" s="15"/>
      <c r="S42" s="16"/>
      <c r="T42" s="279"/>
      <c r="U42" s="16"/>
      <c r="V42" s="16"/>
      <c r="W42" s="15"/>
      <c r="X42" s="16"/>
      <c r="Y42" s="279"/>
      <c r="Z42" s="15"/>
      <c r="AA42" s="16"/>
      <c r="AB42" s="15"/>
      <c r="AC42" s="16"/>
      <c r="AD42" s="15"/>
      <c r="AE42" s="15"/>
      <c r="AF42" s="16"/>
      <c r="AG42" s="16"/>
      <c r="AH42" s="15"/>
      <c r="AI42" s="279"/>
      <c r="AJ42" s="18"/>
      <c r="AK42" s="15"/>
      <c r="AL42" s="16"/>
      <c r="AM42" s="279"/>
      <c r="AN42" s="17"/>
      <c r="AO42" s="16"/>
      <c r="AP42" s="15"/>
      <c r="AQ42" s="15"/>
    </row>
    <row r="43" spans="1:43" x14ac:dyDescent="0.25">
      <c r="A43" s="2" t="s">
        <v>34</v>
      </c>
      <c r="B43" s="28" t="s">
        <v>35</v>
      </c>
      <c r="C43" s="22" t="s">
        <v>99</v>
      </c>
      <c r="D43" s="22" t="s">
        <v>100</v>
      </c>
      <c r="E43" s="22" t="s">
        <v>101</v>
      </c>
      <c r="F43" s="5">
        <f>SUMPRODUCT(($A:$A=racers[[#This Row],[Cat]])*($G:$G&gt;racers[[#This Row],[2018 ARC Series Points]]))+1</f>
        <v>15</v>
      </c>
      <c r="G43" s="6">
        <f t="shared" si="5"/>
        <v>0</v>
      </c>
      <c r="H43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43" s="289">
        <v>0</v>
      </c>
      <c r="J43" s="290">
        <v>0</v>
      </c>
      <c r="K43" s="291">
        <v>0</v>
      </c>
      <c r="L43" s="290">
        <v>0</v>
      </c>
      <c r="M43" s="131">
        <f t="shared" si="6"/>
        <v>0</v>
      </c>
      <c r="N43" s="11">
        <f t="shared" si="7"/>
        <v>0</v>
      </c>
      <c r="O43" s="12">
        <f t="shared" si="8"/>
        <v>0</v>
      </c>
      <c r="P43" s="13">
        <f t="shared" si="9"/>
        <v>0</v>
      </c>
      <c r="Q43" s="26"/>
      <c r="R43" s="15"/>
      <c r="S43" s="16"/>
      <c r="T43" s="279"/>
      <c r="U43" s="16"/>
      <c r="V43" s="16"/>
      <c r="W43" s="15"/>
      <c r="X43" s="16"/>
      <c r="Y43" s="279"/>
      <c r="Z43" s="15"/>
      <c r="AA43" s="16"/>
      <c r="AB43" s="15"/>
      <c r="AC43" s="16"/>
      <c r="AD43" s="15"/>
      <c r="AE43" s="15"/>
      <c r="AF43" s="16"/>
      <c r="AG43" s="16"/>
      <c r="AH43" s="15"/>
      <c r="AI43" s="279"/>
      <c r="AJ43" s="27"/>
      <c r="AK43" s="15"/>
      <c r="AL43" s="16"/>
      <c r="AM43" s="279"/>
      <c r="AN43" s="17"/>
      <c r="AO43" s="16"/>
      <c r="AP43" s="15"/>
      <c r="AQ43" s="15"/>
    </row>
    <row r="44" spans="1:43" x14ac:dyDescent="0.25">
      <c r="A44" s="2" t="s">
        <v>34</v>
      </c>
      <c r="B44" s="28" t="s">
        <v>35</v>
      </c>
      <c r="C44" s="22" t="s">
        <v>68</v>
      </c>
      <c r="D44" s="22" t="s">
        <v>69</v>
      </c>
      <c r="E44" s="22" t="s">
        <v>70</v>
      </c>
      <c r="F44" s="5">
        <f>SUMPRODUCT(($A:$A=racers[[#This Row],[Cat]])*($G:$G&gt;racers[[#This Row],[2018 ARC Series Points]]))+1</f>
        <v>15</v>
      </c>
      <c r="G44" s="6">
        <f t="shared" si="5"/>
        <v>0</v>
      </c>
      <c r="H44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44" s="289">
        <v>0</v>
      </c>
      <c r="J44" s="290">
        <v>0</v>
      </c>
      <c r="K44" s="291">
        <v>0</v>
      </c>
      <c r="L44" s="290">
        <v>0</v>
      </c>
      <c r="M44" s="131">
        <f t="shared" si="6"/>
        <v>0</v>
      </c>
      <c r="N44" s="11">
        <f t="shared" si="7"/>
        <v>0</v>
      </c>
      <c r="O44" s="12">
        <f t="shared" si="8"/>
        <v>0</v>
      </c>
      <c r="P44" s="13">
        <f t="shared" si="9"/>
        <v>0</v>
      </c>
      <c r="Q44" s="14"/>
      <c r="R44" s="15"/>
      <c r="S44" s="16"/>
      <c r="T44" s="279"/>
      <c r="U44" s="16"/>
      <c r="V44" s="16"/>
      <c r="W44" s="15"/>
      <c r="X44" s="16"/>
      <c r="Y44" s="279"/>
      <c r="Z44" s="15"/>
      <c r="AA44" s="16"/>
      <c r="AB44" s="15"/>
      <c r="AC44" s="16"/>
      <c r="AD44" s="15"/>
      <c r="AE44" s="15"/>
      <c r="AF44" s="16"/>
      <c r="AG44" s="16"/>
      <c r="AH44" s="15"/>
      <c r="AI44" s="279"/>
      <c r="AJ44" s="18"/>
      <c r="AK44" s="15"/>
      <c r="AL44" s="16"/>
      <c r="AM44" s="279"/>
      <c r="AN44" s="17"/>
      <c r="AO44" s="16"/>
      <c r="AP44" s="15"/>
      <c r="AQ44" s="15"/>
    </row>
    <row r="45" spans="1:43" x14ac:dyDescent="0.25">
      <c r="A45" s="2" t="s">
        <v>34</v>
      </c>
      <c r="B45" s="28" t="s">
        <v>35</v>
      </c>
      <c r="C45" s="22" t="s">
        <v>170</v>
      </c>
      <c r="D45" s="22" t="s">
        <v>94</v>
      </c>
      <c r="E45" s="22" t="s">
        <v>47</v>
      </c>
      <c r="F45" s="5">
        <f>SUMPRODUCT(($A:$A=racers[[#This Row],[Cat]])*($G:$G&gt;racers[[#This Row],[2018 ARC Series Points]]))+1</f>
        <v>15</v>
      </c>
      <c r="G45" s="6">
        <f t="shared" si="5"/>
        <v>0</v>
      </c>
      <c r="H45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45" s="289">
        <v>0</v>
      </c>
      <c r="J45" s="290">
        <v>0</v>
      </c>
      <c r="K45" s="291">
        <v>0</v>
      </c>
      <c r="L45" s="290">
        <v>0</v>
      </c>
      <c r="M45" s="131">
        <f t="shared" si="6"/>
        <v>0</v>
      </c>
      <c r="N45" s="11">
        <f t="shared" si="7"/>
        <v>0</v>
      </c>
      <c r="O45" s="12">
        <f t="shared" si="8"/>
        <v>0</v>
      </c>
      <c r="P45" s="13">
        <f t="shared" si="9"/>
        <v>0</v>
      </c>
      <c r="Q45" s="14"/>
      <c r="R45" s="15"/>
      <c r="S45" s="16"/>
      <c r="T45" s="279"/>
      <c r="U45" s="16"/>
      <c r="V45" s="16"/>
      <c r="W45" s="15"/>
      <c r="X45" s="16"/>
      <c r="Y45" s="279"/>
      <c r="Z45" s="15"/>
      <c r="AA45" s="16"/>
      <c r="AB45" s="15"/>
      <c r="AC45" s="16"/>
      <c r="AD45" s="15"/>
      <c r="AE45" s="15"/>
      <c r="AF45" s="16"/>
      <c r="AG45" s="16"/>
      <c r="AH45" s="15"/>
      <c r="AI45" s="279"/>
      <c r="AJ45" s="18"/>
      <c r="AK45" s="15"/>
      <c r="AL45" s="16"/>
      <c r="AM45" s="279"/>
      <c r="AN45" s="17"/>
      <c r="AO45" s="16"/>
      <c r="AP45" s="15"/>
      <c r="AQ45" s="15"/>
    </row>
    <row r="46" spans="1:43" x14ac:dyDescent="0.25">
      <c r="A46" s="2" t="s">
        <v>34</v>
      </c>
      <c r="B46" s="3" t="s">
        <v>35</v>
      </c>
      <c r="C46" s="4" t="s">
        <v>795</v>
      </c>
      <c r="D46" s="4" t="s">
        <v>234</v>
      </c>
      <c r="E46" s="4" t="s">
        <v>38</v>
      </c>
      <c r="F46" s="5">
        <f>SUMPRODUCT(($A:$A=racers[[#This Row],[Cat]])*($G:$G&gt;racers[[#This Row],[2018 ARC Series Points]]))+1</f>
        <v>15</v>
      </c>
      <c r="G46" s="6">
        <f t="shared" si="5"/>
        <v>0</v>
      </c>
      <c r="H46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46" s="289">
        <v>0</v>
      </c>
      <c r="J46" s="290">
        <v>0</v>
      </c>
      <c r="K46" s="291">
        <v>0</v>
      </c>
      <c r="L46" s="290">
        <v>0</v>
      </c>
      <c r="M46" s="131">
        <f t="shared" si="6"/>
        <v>0</v>
      </c>
      <c r="N46" s="11">
        <f t="shared" si="7"/>
        <v>0</v>
      </c>
      <c r="O46" s="12">
        <f t="shared" si="8"/>
        <v>0</v>
      </c>
      <c r="P46" s="13">
        <f t="shared" si="9"/>
        <v>0</v>
      </c>
      <c r="Q46" s="14"/>
      <c r="R46" s="15"/>
      <c r="S46" s="16"/>
      <c r="T46" s="279"/>
      <c r="U46" s="16"/>
      <c r="V46" s="16"/>
      <c r="W46" s="15"/>
      <c r="X46" s="16"/>
      <c r="Y46" s="279"/>
      <c r="Z46" s="15"/>
      <c r="AA46" s="16"/>
      <c r="AB46" s="15"/>
      <c r="AC46" s="16"/>
      <c r="AD46" s="15"/>
      <c r="AE46" s="15"/>
      <c r="AF46" s="16"/>
      <c r="AG46" s="16"/>
      <c r="AH46" s="15"/>
      <c r="AI46" s="279"/>
      <c r="AJ46" s="18"/>
      <c r="AK46" s="15"/>
      <c r="AL46" s="16"/>
      <c r="AM46" s="279"/>
      <c r="AN46" s="17"/>
      <c r="AO46" s="16"/>
      <c r="AP46" s="15"/>
      <c r="AQ46" s="15"/>
    </row>
    <row r="47" spans="1:43" x14ac:dyDescent="0.25">
      <c r="A47" s="2" t="s">
        <v>34</v>
      </c>
      <c r="B47" s="3" t="s">
        <v>35</v>
      </c>
      <c r="C47" s="4" t="s">
        <v>848</v>
      </c>
      <c r="D47" s="4" t="s">
        <v>324</v>
      </c>
      <c r="E47" s="4" t="s">
        <v>687</v>
      </c>
      <c r="F47" s="5">
        <f>SUMPRODUCT(($A:$A=racers[[#This Row],[Cat]])*($G:$G&gt;racers[[#This Row],[2018 ARC Series Points]]))+1</f>
        <v>15</v>
      </c>
      <c r="G47" s="6">
        <f t="shared" si="5"/>
        <v>0</v>
      </c>
      <c r="H47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47" s="289">
        <v>0</v>
      </c>
      <c r="J47" s="290">
        <v>0</v>
      </c>
      <c r="K47" s="291">
        <v>0</v>
      </c>
      <c r="L47" s="290">
        <v>0</v>
      </c>
      <c r="M47" s="131">
        <f t="shared" si="6"/>
        <v>0</v>
      </c>
      <c r="N47" s="11">
        <f t="shared" si="7"/>
        <v>0</v>
      </c>
      <c r="O47" s="12">
        <f t="shared" si="8"/>
        <v>0</v>
      </c>
      <c r="P47" s="13">
        <f t="shared" si="9"/>
        <v>0</v>
      </c>
      <c r="Q47" s="14"/>
      <c r="R47" s="15"/>
      <c r="S47" s="16"/>
      <c r="T47" s="279"/>
      <c r="U47" s="16"/>
      <c r="V47" s="16"/>
      <c r="W47" s="15"/>
      <c r="X47" s="16"/>
      <c r="Y47" s="279"/>
      <c r="Z47" s="15"/>
      <c r="AA47" s="16"/>
      <c r="AB47" s="15"/>
      <c r="AC47" s="16"/>
      <c r="AD47" s="15"/>
      <c r="AE47" s="15"/>
      <c r="AF47" s="16"/>
      <c r="AG47" s="16"/>
      <c r="AH47" s="15"/>
      <c r="AI47" s="279"/>
      <c r="AJ47" s="18"/>
      <c r="AK47" s="15"/>
      <c r="AL47" s="16"/>
      <c r="AM47" s="279"/>
      <c r="AN47" s="17"/>
      <c r="AO47" s="16"/>
      <c r="AP47" s="15"/>
      <c r="AQ47" s="15"/>
    </row>
    <row r="48" spans="1:43" x14ac:dyDescent="0.25">
      <c r="A48" s="2" t="s">
        <v>34</v>
      </c>
      <c r="B48" s="28" t="s">
        <v>35</v>
      </c>
      <c r="C48" s="22" t="s">
        <v>71</v>
      </c>
      <c r="D48" s="22" t="s">
        <v>44</v>
      </c>
      <c r="E48" s="22" t="s">
        <v>30</v>
      </c>
      <c r="F48" s="5">
        <f>SUMPRODUCT(($A:$A=racers[[#This Row],[Cat]])*($G:$G&gt;racers[[#This Row],[2018 ARC Series Points]]))+1</f>
        <v>15</v>
      </c>
      <c r="G48" s="6">
        <f t="shared" si="5"/>
        <v>0</v>
      </c>
      <c r="H48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48" s="289">
        <v>0</v>
      </c>
      <c r="J48" s="290">
        <v>0</v>
      </c>
      <c r="K48" s="291">
        <v>0</v>
      </c>
      <c r="L48" s="290">
        <v>0</v>
      </c>
      <c r="M48" s="131">
        <f t="shared" si="6"/>
        <v>0</v>
      </c>
      <c r="N48" s="11">
        <f t="shared" si="7"/>
        <v>0</v>
      </c>
      <c r="O48" s="12">
        <f t="shared" si="8"/>
        <v>0</v>
      </c>
      <c r="P48" s="13">
        <f t="shared" si="9"/>
        <v>0</v>
      </c>
      <c r="Q48" s="14"/>
      <c r="R48" s="15"/>
      <c r="S48" s="16"/>
      <c r="T48" s="279"/>
      <c r="U48" s="16"/>
      <c r="V48" s="16"/>
      <c r="W48" s="15"/>
      <c r="X48" s="16"/>
      <c r="Y48" s="279"/>
      <c r="Z48" s="15"/>
      <c r="AA48" s="16"/>
      <c r="AB48" s="15"/>
      <c r="AC48" s="16"/>
      <c r="AD48" s="15"/>
      <c r="AE48" s="15"/>
      <c r="AF48" s="16"/>
      <c r="AG48" s="16"/>
      <c r="AH48" s="15"/>
      <c r="AI48" s="279"/>
      <c r="AJ48" s="18"/>
      <c r="AK48" s="15"/>
      <c r="AL48" s="16"/>
      <c r="AM48" s="279"/>
      <c r="AN48" s="17"/>
      <c r="AO48" s="16"/>
      <c r="AP48" s="15"/>
      <c r="AQ48" s="15"/>
    </row>
    <row r="49" spans="1:43" x14ac:dyDescent="0.25">
      <c r="A49" s="2" t="s">
        <v>34</v>
      </c>
      <c r="B49" s="28" t="s">
        <v>35</v>
      </c>
      <c r="C49" s="22" t="s">
        <v>97</v>
      </c>
      <c r="D49" s="22" t="s">
        <v>98</v>
      </c>
      <c r="E49" s="22" t="s">
        <v>30</v>
      </c>
      <c r="F49" s="5">
        <f>SUMPRODUCT(($A:$A=racers[[#This Row],[Cat]])*($G:$G&gt;racers[[#This Row],[2018 ARC Series Points]]))+1</f>
        <v>15</v>
      </c>
      <c r="G49" s="6">
        <f t="shared" si="5"/>
        <v>0</v>
      </c>
      <c r="H49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49" s="289">
        <v>0</v>
      </c>
      <c r="J49" s="290">
        <v>0</v>
      </c>
      <c r="K49" s="291">
        <v>0</v>
      </c>
      <c r="L49" s="290">
        <v>0</v>
      </c>
      <c r="M49" s="131">
        <f t="shared" si="6"/>
        <v>0</v>
      </c>
      <c r="N49" s="11">
        <f t="shared" si="7"/>
        <v>0</v>
      </c>
      <c r="O49" s="12">
        <f t="shared" si="8"/>
        <v>0</v>
      </c>
      <c r="P49" s="13">
        <f t="shared" si="9"/>
        <v>0</v>
      </c>
      <c r="Q49" s="14"/>
      <c r="R49" s="15"/>
      <c r="S49" s="16"/>
      <c r="T49" s="279"/>
      <c r="U49" s="16"/>
      <c r="V49" s="16"/>
      <c r="W49" s="15"/>
      <c r="X49" s="16"/>
      <c r="Y49" s="279"/>
      <c r="Z49" s="15"/>
      <c r="AA49" s="16"/>
      <c r="AB49" s="15"/>
      <c r="AC49" s="16"/>
      <c r="AD49" s="15"/>
      <c r="AE49" s="15"/>
      <c r="AF49" s="16"/>
      <c r="AG49" s="16"/>
      <c r="AH49" s="15"/>
      <c r="AI49" s="279"/>
      <c r="AJ49" s="18"/>
      <c r="AK49" s="15"/>
      <c r="AL49" s="16"/>
      <c r="AM49" s="279"/>
      <c r="AN49" s="17"/>
      <c r="AO49" s="16"/>
      <c r="AP49" s="15"/>
      <c r="AQ49" s="15"/>
    </row>
    <row r="50" spans="1:43" x14ac:dyDescent="0.25">
      <c r="A50" s="2" t="s">
        <v>34</v>
      </c>
      <c r="B50" s="28" t="s">
        <v>35</v>
      </c>
      <c r="C50" s="22" t="s">
        <v>84</v>
      </c>
      <c r="D50" s="22" t="s">
        <v>85</v>
      </c>
      <c r="E50" s="22" t="s">
        <v>86</v>
      </c>
      <c r="F50" s="5">
        <f>SUMPRODUCT(($A:$A=racers[[#This Row],[Cat]])*($G:$G&gt;racers[[#This Row],[2018 ARC Series Points]]))+1</f>
        <v>15</v>
      </c>
      <c r="G50" s="6">
        <f t="shared" si="5"/>
        <v>0</v>
      </c>
      <c r="H50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50" s="289">
        <v>0</v>
      </c>
      <c r="J50" s="290">
        <v>0</v>
      </c>
      <c r="K50" s="291">
        <v>0</v>
      </c>
      <c r="L50" s="290">
        <v>0</v>
      </c>
      <c r="M50" s="131">
        <f t="shared" si="6"/>
        <v>0</v>
      </c>
      <c r="N50" s="11">
        <f t="shared" si="7"/>
        <v>0</v>
      </c>
      <c r="O50" s="12">
        <f t="shared" si="8"/>
        <v>0</v>
      </c>
      <c r="P50" s="13">
        <f t="shared" si="9"/>
        <v>0</v>
      </c>
      <c r="Q50" s="14"/>
      <c r="R50" s="15"/>
      <c r="S50" s="16"/>
      <c r="T50" s="279"/>
      <c r="U50" s="16"/>
      <c r="V50" s="16"/>
      <c r="W50" s="15"/>
      <c r="X50" s="16"/>
      <c r="Y50" s="279"/>
      <c r="Z50" s="15"/>
      <c r="AA50" s="16"/>
      <c r="AB50" s="15"/>
      <c r="AC50" s="16"/>
      <c r="AD50" s="15"/>
      <c r="AE50" s="15"/>
      <c r="AF50" s="16"/>
      <c r="AG50" s="16"/>
      <c r="AH50" s="15"/>
      <c r="AI50" s="279"/>
      <c r="AJ50" s="18"/>
      <c r="AK50" s="15"/>
      <c r="AL50" s="16"/>
      <c r="AM50" s="279"/>
      <c r="AN50" s="17"/>
      <c r="AO50" s="16"/>
      <c r="AP50" s="15"/>
      <c r="AQ50" s="15"/>
    </row>
    <row r="51" spans="1:43" x14ac:dyDescent="0.25">
      <c r="A51" s="2" t="s">
        <v>34</v>
      </c>
      <c r="B51" s="3" t="s">
        <v>35</v>
      </c>
      <c r="C51" s="4" t="s">
        <v>113</v>
      </c>
      <c r="D51" s="4" t="s">
        <v>114</v>
      </c>
      <c r="E51" s="4" t="s">
        <v>958</v>
      </c>
      <c r="F51" s="5">
        <f>SUMPRODUCT(($A:$A=racers[[#This Row],[Cat]])*($G:$G&gt;racers[[#This Row],[2018 ARC Series Points]]))+1</f>
        <v>15</v>
      </c>
      <c r="G51" s="6">
        <f t="shared" si="5"/>
        <v>0</v>
      </c>
      <c r="H51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51" s="289">
        <v>0</v>
      </c>
      <c r="J51" s="290">
        <v>0</v>
      </c>
      <c r="K51" s="291">
        <v>0</v>
      </c>
      <c r="L51" s="290">
        <v>0</v>
      </c>
      <c r="M51" s="131">
        <f t="shared" si="6"/>
        <v>0</v>
      </c>
      <c r="N51" s="11">
        <f t="shared" si="7"/>
        <v>0</v>
      </c>
      <c r="O51" s="12">
        <f t="shared" si="8"/>
        <v>0</v>
      </c>
      <c r="P51" s="13">
        <f t="shared" si="9"/>
        <v>0</v>
      </c>
      <c r="Q51" s="14"/>
      <c r="R51" s="15"/>
      <c r="S51" s="16"/>
      <c r="T51" s="279"/>
      <c r="U51" s="16"/>
      <c r="V51" s="16"/>
      <c r="W51" s="15"/>
      <c r="X51" s="16"/>
      <c r="Y51" s="279"/>
      <c r="Z51" s="15"/>
      <c r="AA51" s="16"/>
      <c r="AB51" s="15"/>
      <c r="AC51" s="16"/>
      <c r="AD51" s="15"/>
      <c r="AE51" s="15"/>
      <c r="AF51" s="16"/>
      <c r="AG51" s="16"/>
      <c r="AH51" s="15"/>
      <c r="AI51" s="279"/>
      <c r="AJ51" s="18"/>
      <c r="AK51" s="15"/>
      <c r="AL51" s="16"/>
      <c r="AM51" s="279"/>
      <c r="AN51" s="17"/>
      <c r="AO51" s="16"/>
      <c r="AP51" s="15"/>
      <c r="AQ51" s="15"/>
    </row>
    <row r="52" spans="1:43" x14ac:dyDescent="0.25">
      <c r="A52" s="2" t="s">
        <v>34</v>
      </c>
      <c r="B52" s="28" t="s">
        <v>35</v>
      </c>
      <c r="C52" s="22" t="s">
        <v>132</v>
      </c>
      <c r="D52" s="22" t="s">
        <v>133</v>
      </c>
      <c r="E52" s="22" t="s">
        <v>958</v>
      </c>
      <c r="F52" s="5">
        <f>SUMPRODUCT(($A:$A=racers[[#This Row],[Cat]])*($G:$G&gt;racers[[#This Row],[2018 ARC Series Points]]))+1</f>
        <v>15</v>
      </c>
      <c r="G52" s="6">
        <f t="shared" si="5"/>
        <v>0</v>
      </c>
      <c r="H52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52" s="289">
        <v>0</v>
      </c>
      <c r="J52" s="290">
        <v>0</v>
      </c>
      <c r="K52" s="291">
        <v>0</v>
      </c>
      <c r="L52" s="290">
        <v>0</v>
      </c>
      <c r="M52" s="131">
        <f t="shared" si="6"/>
        <v>0</v>
      </c>
      <c r="N52" s="11">
        <f t="shared" si="7"/>
        <v>0</v>
      </c>
      <c r="O52" s="12">
        <f t="shared" si="8"/>
        <v>0</v>
      </c>
      <c r="P52" s="13">
        <f t="shared" si="9"/>
        <v>0</v>
      </c>
      <c r="Q52" s="14"/>
      <c r="R52" s="15"/>
      <c r="S52" s="16"/>
      <c r="T52" s="279"/>
      <c r="U52" s="16"/>
      <c r="V52" s="16"/>
      <c r="W52" s="15"/>
      <c r="X52" s="16"/>
      <c r="Y52" s="279"/>
      <c r="Z52" s="15"/>
      <c r="AA52" s="16"/>
      <c r="AB52" s="15"/>
      <c r="AC52" s="16"/>
      <c r="AD52" s="15"/>
      <c r="AE52" s="15"/>
      <c r="AF52" s="16"/>
      <c r="AG52" s="16"/>
      <c r="AH52" s="15"/>
      <c r="AI52" s="279"/>
      <c r="AJ52" s="18"/>
      <c r="AK52" s="15"/>
      <c r="AL52" s="16"/>
      <c r="AM52" s="279"/>
      <c r="AN52" s="17"/>
      <c r="AO52" s="16"/>
      <c r="AP52" s="15"/>
      <c r="AQ52" s="15"/>
    </row>
    <row r="53" spans="1:43" x14ac:dyDescent="0.25">
      <c r="A53" s="2" t="s">
        <v>34</v>
      </c>
      <c r="B53" s="28" t="s">
        <v>35</v>
      </c>
      <c r="C53" s="22" t="s">
        <v>158</v>
      </c>
      <c r="D53" s="22" t="s">
        <v>159</v>
      </c>
      <c r="E53" s="22" t="s">
        <v>33</v>
      </c>
      <c r="F53" s="5">
        <f>SUMPRODUCT(($A:$A=racers[[#This Row],[Cat]])*($G:$G&gt;racers[[#This Row],[2018 ARC Series Points]]))+1</f>
        <v>15</v>
      </c>
      <c r="G53" s="6">
        <f t="shared" si="5"/>
        <v>0</v>
      </c>
      <c r="H53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53" s="289">
        <v>0</v>
      </c>
      <c r="J53" s="290">
        <v>0</v>
      </c>
      <c r="K53" s="291">
        <v>0</v>
      </c>
      <c r="L53" s="290">
        <v>0</v>
      </c>
      <c r="M53" s="131">
        <f t="shared" si="6"/>
        <v>0</v>
      </c>
      <c r="N53" s="11">
        <f t="shared" si="7"/>
        <v>0</v>
      </c>
      <c r="O53" s="12">
        <f t="shared" si="8"/>
        <v>0</v>
      </c>
      <c r="P53" s="13">
        <f t="shared" si="9"/>
        <v>0</v>
      </c>
      <c r="Q53" s="14"/>
      <c r="R53" s="15"/>
      <c r="S53" s="16"/>
      <c r="T53" s="279"/>
      <c r="U53" s="16"/>
      <c r="V53" s="16"/>
      <c r="W53" s="15"/>
      <c r="X53" s="16"/>
      <c r="Y53" s="279"/>
      <c r="Z53" s="15"/>
      <c r="AA53" s="16"/>
      <c r="AB53" s="15"/>
      <c r="AC53" s="16"/>
      <c r="AD53" s="15"/>
      <c r="AE53" s="15"/>
      <c r="AF53" s="16"/>
      <c r="AG53" s="16"/>
      <c r="AH53" s="15"/>
      <c r="AI53" s="279"/>
      <c r="AJ53" s="18"/>
      <c r="AK53" s="15"/>
      <c r="AL53" s="16"/>
      <c r="AM53" s="279"/>
      <c r="AN53" s="17"/>
      <c r="AO53" s="16"/>
      <c r="AP53" s="15"/>
      <c r="AQ53" s="15"/>
    </row>
    <row r="54" spans="1:43" x14ac:dyDescent="0.25">
      <c r="A54" s="2" t="s">
        <v>34</v>
      </c>
      <c r="B54" s="33" t="s">
        <v>35</v>
      </c>
      <c r="C54" s="22" t="s">
        <v>266</v>
      </c>
      <c r="D54" s="22" t="s">
        <v>267</v>
      </c>
      <c r="E54" s="22" t="s">
        <v>33</v>
      </c>
      <c r="F54" s="5">
        <f>SUMPRODUCT(($A:$A=racers[[#This Row],[Cat]])*($G:$G&gt;racers[[#This Row],[2018 ARC Series Points]]))+1</f>
        <v>15</v>
      </c>
      <c r="G54" s="6">
        <f t="shared" si="5"/>
        <v>0</v>
      </c>
      <c r="H54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54" s="289">
        <v>0</v>
      </c>
      <c r="J54" s="290">
        <v>0</v>
      </c>
      <c r="K54" s="291">
        <v>0</v>
      </c>
      <c r="L54" s="290">
        <v>0</v>
      </c>
      <c r="M54" s="131">
        <f t="shared" si="6"/>
        <v>0</v>
      </c>
      <c r="N54" s="11">
        <f t="shared" si="7"/>
        <v>0</v>
      </c>
      <c r="O54" s="12">
        <f t="shared" si="8"/>
        <v>0</v>
      </c>
      <c r="P54" s="13">
        <f t="shared" si="9"/>
        <v>0</v>
      </c>
      <c r="Q54" s="14"/>
      <c r="R54" s="15"/>
      <c r="S54" s="16"/>
      <c r="T54" s="279"/>
      <c r="U54" s="16"/>
      <c r="V54" s="16"/>
      <c r="W54" s="15"/>
      <c r="X54" s="16"/>
      <c r="Y54" s="279"/>
      <c r="Z54" s="15"/>
      <c r="AA54" s="16"/>
      <c r="AB54" s="15"/>
      <c r="AC54" s="16"/>
      <c r="AD54" s="15"/>
      <c r="AE54" s="15"/>
      <c r="AF54" s="16"/>
      <c r="AG54" s="16"/>
      <c r="AH54" s="15"/>
      <c r="AI54" s="279"/>
      <c r="AJ54" s="18"/>
      <c r="AK54" s="15"/>
      <c r="AL54" s="16"/>
      <c r="AM54" s="279"/>
      <c r="AN54" s="17"/>
      <c r="AO54" s="16"/>
      <c r="AP54" s="15"/>
      <c r="AQ54" s="15"/>
    </row>
    <row r="55" spans="1:43" x14ac:dyDescent="0.25">
      <c r="A55" s="2" t="s">
        <v>34</v>
      </c>
      <c r="B55" s="28" t="s">
        <v>35</v>
      </c>
      <c r="C55" s="22" t="s">
        <v>168</v>
      </c>
      <c r="D55" s="22" t="s">
        <v>169</v>
      </c>
      <c r="E55" s="22" t="s">
        <v>33</v>
      </c>
      <c r="F55" s="5">
        <f>SUMPRODUCT(($A:$A=racers[[#This Row],[Cat]])*($G:$G&gt;racers[[#This Row],[2018 ARC Series Points]]))+1</f>
        <v>15</v>
      </c>
      <c r="G55" s="6">
        <f t="shared" si="5"/>
        <v>0</v>
      </c>
      <c r="H55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55" s="289">
        <v>0</v>
      </c>
      <c r="J55" s="290">
        <v>0</v>
      </c>
      <c r="K55" s="291">
        <v>0</v>
      </c>
      <c r="L55" s="290">
        <v>0</v>
      </c>
      <c r="M55" s="131">
        <f t="shared" si="6"/>
        <v>0</v>
      </c>
      <c r="N55" s="11">
        <f t="shared" si="7"/>
        <v>0</v>
      </c>
      <c r="O55" s="12">
        <f t="shared" si="8"/>
        <v>0</v>
      </c>
      <c r="P55" s="13">
        <f t="shared" si="9"/>
        <v>0</v>
      </c>
      <c r="Q55" s="14"/>
      <c r="R55" s="15"/>
      <c r="S55" s="16"/>
      <c r="T55" s="279"/>
      <c r="U55" s="16"/>
      <c r="V55" s="16"/>
      <c r="W55" s="15"/>
      <c r="X55" s="16"/>
      <c r="Y55" s="279"/>
      <c r="Z55" s="15"/>
      <c r="AA55" s="16"/>
      <c r="AB55" s="15"/>
      <c r="AC55" s="16"/>
      <c r="AD55" s="15"/>
      <c r="AE55" s="15"/>
      <c r="AF55" s="16"/>
      <c r="AG55" s="16"/>
      <c r="AH55" s="15"/>
      <c r="AI55" s="279"/>
      <c r="AJ55" s="18"/>
      <c r="AK55" s="15"/>
      <c r="AL55" s="16"/>
      <c r="AM55" s="279"/>
      <c r="AN55" s="17"/>
      <c r="AO55" s="16"/>
      <c r="AP55" s="15"/>
      <c r="AQ55" s="15"/>
    </row>
    <row r="56" spans="1:43" x14ac:dyDescent="0.25">
      <c r="A56" s="2" t="s">
        <v>34</v>
      </c>
      <c r="B56" s="28" t="s">
        <v>35</v>
      </c>
      <c r="C56" s="22" t="s">
        <v>95</v>
      </c>
      <c r="D56" s="22" t="s">
        <v>96</v>
      </c>
      <c r="E56" s="22" t="s">
        <v>33</v>
      </c>
      <c r="F56" s="5">
        <f>SUMPRODUCT(($A:$A=racers[[#This Row],[Cat]])*($G:$G&gt;racers[[#This Row],[2018 ARC Series Points]]))+1</f>
        <v>15</v>
      </c>
      <c r="G56" s="6">
        <f t="shared" si="5"/>
        <v>0</v>
      </c>
      <c r="H56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56" s="289">
        <v>0</v>
      </c>
      <c r="J56" s="290">
        <v>0</v>
      </c>
      <c r="K56" s="291">
        <v>0</v>
      </c>
      <c r="L56" s="290">
        <v>0</v>
      </c>
      <c r="M56" s="131">
        <f t="shared" si="6"/>
        <v>0</v>
      </c>
      <c r="N56" s="11">
        <f t="shared" si="7"/>
        <v>0</v>
      </c>
      <c r="O56" s="12">
        <f t="shared" si="8"/>
        <v>0</v>
      </c>
      <c r="P56" s="13">
        <f t="shared" si="9"/>
        <v>0</v>
      </c>
      <c r="Q56" s="14"/>
      <c r="R56" s="15"/>
      <c r="S56" s="16"/>
      <c r="T56" s="279"/>
      <c r="U56" s="16"/>
      <c r="V56" s="16"/>
      <c r="W56" s="15"/>
      <c r="X56" s="16"/>
      <c r="Y56" s="279"/>
      <c r="Z56" s="15"/>
      <c r="AA56" s="16"/>
      <c r="AB56" s="15"/>
      <c r="AC56" s="16"/>
      <c r="AD56" s="15"/>
      <c r="AE56" s="15"/>
      <c r="AF56" s="16"/>
      <c r="AG56" s="16"/>
      <c r="AH56" s="15"/>
      <c r="AI56" s="279"/>
      <c r="AJ56" s="18"/>
      <c r="AK56" s="15"/>
      <c r="AL56" s="16"/>
      <c r="AM56" s="279"/>
      <c r="AN56" s="17"/>
      <c r="AO56" s="16"/>
      <c r="AP56" s="15"/>
      <c r="AQ56" s="15"/>
    </row>
    <row r="57" spans="1:43" x14ac:dyDescent="0.25">
      <c r="A57" s="2" t="s">
        <v>34</v>
      </c>
      <c r="B57" s="28" t="s">
        <v>35</v>
      </c>
      <c r="C57" s="22" t="s">
        <v>175</v>
      </c>
      <c r="D57" s="22" t="s">
        <v>54</v>
      </c>
      <c r="E57" s="22" t="s">
        <v>33</v>
      </c>
      <c r="F57" s="5">
        <f>SUMPRODUCT(($A:$A=racers[[#This Row],[Cat]])*($G:$G&gt;racers[[#This Row],[2018 ARC Series Points]]))+1</f>
        <v>15</v>
      </c>
      <c r="G57" s="6">
        <f t="shared" si="5"/>
        <v>0</v>
      </c>
      <c r="H57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57" s="289">
        <v>0</v>
      </c>
      <c r="J57" s="290">
        <v>0</v>
      </c>
      <c r="K57" s="291">
        <v>0</v>
      </c>
      <c r="L57" s="290">
        <v>0</v>
      </c>
      <c r="M57" s="131">
        <f t="shared" si="6"/>
        <v>0</v>
      </c>
      <c r="N57" s="11">
        <f t="shared" si="7"/>
        <v>0</v>
      </c>
      <c r="O57" s="12">
        <f t="shared" si="8"/>
        <v>0</v>
      </c>
      <c r="P57" s="13">
        <f t="shared" si="9"/>
        <v>0</v>
      </c>
      <c r="Q57" s="14"/>
      <c r="R57" s="15"/>
      <c r="S57" s="16"/>
      <c r="T57" s="279"/>
      <c r="U57" s="16"/>
      <c r="V57" s="16"/>
      <c r="W57" s="15"/>
      <c r="X57" s="16"/>
      <c r="Y57" s="279"/>
      <c r="Z57" s="15"/>
      <c r="AA57" s="16"/>
      <c r="AB57" s="15"/>
      <c r="AC57" s="16"/>
      <c r="AD57" s="15"/>
      <c r="AE57" s="15"/>
      <c r="AF57" s="16"/>
      <c r="AG57" s="16"/>
      <c r="AH57" s="15"/>
      <c r="AI57" s="279"/>
      <c r="AJ57" s="18"/>
      <c r="AK57" s="15"/>
      <c r="AL57" s="16"/>
      <c r="AM57" s="279"/>
      <c r="AN57" s="17"/>
      <c r="AO57" s="16"/>
      <c r="AP57" s="15"/>
      <c r="AQ57" s="15"/>
    </row>
    <row r="58" spans="1:43" x14ac:dyDescent="0.25">
      <c r="A58" s="2" t="s">
        <v>34</v>
      </c>
      <c r="B58" s="28" t="s">
        <v>35</v>
      </c>
      <c r="C58" s="22" t="s">
        <v>176</v>
      </c>
      <c r="D58" s="22" t="s">
        <v>177</v>
      </c>
      <c r="E58" s="22" t="s">
        <v>33</v>
      </c>
      <c r="F58" s="5">
        <f>SUMPRODUCT(($A:$A=racers[[#This Row],[Cat]])*($G:$G&gt;racers[[#This Row],[2018 ARC Series Points]]))+1</f>
        <v>15</v>
      </c>
      <c r="G58" s="6">
        <f t="shared" si="5"/>
        <v>0</v>
      </c>
      <c r="H58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58" s="289">
        <v>0</v>
      </c>
      <c r="J58" s="290">
        <v>0</v>
      </c>
      <c r="K58" s="291">
        <v>0</v>
      </c>
      <c r="L58" s="290">
        <v>0</v>
      </c>
      <c r="M58" s="131">
        <f t="shared" si="6"/>
        <v>0</v>
      </c>
      <c r="N58" s="11">
        <f t="shared" si="7"/>
        <v>0</v>
      </c>
      <c r="O58" s="12">
        <f t="shared" si="8"/>
        <v>0</v>
      </c>
      <c r="P58" s="13">
        <f t="shared" si="9"/>
        <v>0</v>
      </c>
      <c r="Q58" s="14"/>
      <c r="R58" s="15"/>
      <c r="S58" s="16"/>
      <c r="T58" s="279"/>
      <c r="U58" s="16"/>
      <c r="V58" s="16"/>
      <c r="W58" s="15"/>
      <c r="X58" s="16"/>
      <c r="Y58" s="279"/>
      <c r="Z58" s="15"/>
      <c r="AA58" s="16"/>
      <c r="AB58" s="15"/>
      <c r="AC58" s="16"/>
      <c r="AD58" s="15"/>
      <c r="AE58" s="15"/>
      <c r="AF58" s="16"/>
      <c r="AG58" s="16"/>
      <c r="AH58" s="15"/>
      <c r="AI58" s="279"/>
      <c r="AJ58" s="18"/>
      <c r="AK58" s="15"/>
      <c r="AL58" s="16"/>
      <c r="AM58" s="279"/>
      <c r="AN58" s="17"/>
      <c r="AO58" s="16"/>
      <c r="AP58" s="15"/>
      <c r="AQ58" s="15"/>
    </row>
    <row r="59" spans="1:43" x14ac:dyDescent="0.25">
      <c r="A59" s="2" t="s">
        <v>34</v>
      </c>
      <c r="B59" s="28" t="s">
        <v>35</v>
      </c>
      <c r="C59" s="22" t="s">
        <v>180</v>
      </c>
      <c r="D59" s="22" t="s">
        <v>40</v>
      </c>
      <c r="E59" s="22" t="s">
        <v>33</v>
      </c>
      <c r="F59" s="5">
        <f>SUMPRODUCT(($A:$A=racers[[#This Row],[Cat]])*($G:$G&gt;racers[[#This Row],[2018 ARC Series Points]]))+1</f>
        <v>15</v>
      </c>
      <c r="G59" s="6">
        <f t="shared" si="5"/>
        <v>0</v>
      </c>
      <c r="H59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59" s="289">
        <v>0</v>
      </c>
      <c r="J59" s="290">
        <v>0</v>
      </c>
      <c r="K59" s="291">
        <v>0</v>
      </c>
      <c r="L59" s="290">
        <v>0</v>
      </c>
      <c r="M59" s="131">
        <f t="shared" si="6"/>
        <v>0</v>
      </c>
      <c r="N59" s="11">
        <f t="shared" si="7"/>
        <v>0</v>
      </c>
      <c r="O59" s="12">
        <f t="shared" si="8"/>
        <v>0</v>
      </c>
      <c r="P59" s="13">
        <f t="shared" si="9"/>
        <v>0</v>
      </c>
      <c r="Q59" s="14"/>
      <c r="R59" s="15"/>
      <c r="S59" s="16"/>
      <c r="T59" s="279"/>
      <c r="U59" s="16"/>
      <c r="V59" s="16"/>
      <c r="W59" s="15"/>
      <c r="X59" s="16"/>
      <c r="Y59" s="279"/>
      <c r="Z59" s="15"/>
      <c r="AA59" s="16"/>
      <c r="AB59" s="15"/>
      <c r="AC59" s="16"/>
      <c r="AD59" s="15"/>
      <c r="AE59" s="15"/>
      <c r="AF59" s="16"/>
      <c r="AG59" s="16"/>
      <c r="AH59" s="15"/>
      <c r="AI59" s="279"/>
      <c r="AJ59" s="18"/>
      <c r="AK59" s="15"/>
      <c r="AL59" s="16"/>
      <c r="AM59" s="279"/>
      <c r="AN59" s="17"/>
      <c r="AO59" s="16"/>
      <c r="AP59" s="15"/>
      <c r="AQ59" s="15"/>
    </row>
    <row r="60" spans="1:43" x14ac:dyDescent="0.25">
      <c r="A60" s="2" t="s">
        <v>34</v>
      </c>
      <c r="B60" s="33" t="s">
        <v>35</v>
      </c>
      <c r="C60" s="22" t="s">
        <v>278</v>
      </c>
      <c r="D60" s="22" t="s">
        <v>271</v>
      </c>
      <c r="E60" s="22" t="s">
        <v>33</v>
      </c>
      <c r="F60" s="5">
        <f>SUMPRODUCT(($A:$A=racers[[#This Row],[Cat]])*($G:$G&gt;racers[[#This Row],[2018 ARC Series Points]]))+1</f>
        <v>15</v>
      </c>
      <c r="G60" s="6">
        <f t="shared" si="5"/>
        <v>0</v>
      </c>
      <c r="H60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60" s="289">
        <v>0</v>
      </c>
      <c r="J60" s="290">
        <v>0</v>
      </c>
      <c r="K60" s="291">
        <v>0</v>
      </c>
      <c r="L60" s="290">
        <v>0</v>
      </c>
      <c r="M60" s="131">
        <f t="shared" si="6"/>
        <v>0</v>
      </c>
      <c r="N60" s="11">
        <f t="shared" si="7"/>
        <v>0</v>
      </c>
      <c r="O60" s="12">
        <f t="shared" si="8"/>
        <v>0</v>
      </c>
      <c r="P60" s="13">
        <f t="shared" si="9"/>
        <v>0</v>
      </c>
      <c r="Q60" s="14"/>
      <c r="R60" s="15"/>
      <c r="S60" s="16"/>
      <c r="T60" s="279"/>
      <c r="U60" s="16"/>
      <c r="V60" s="16"/>
      <c r="W60" s="15"/>
      <c r="X60" s="16"/>
      <c r="Y60" s="279"/>
      <c r="Z60" s="15"/>
      <c r="AA60" s="16"/>
      <c r="AB60" s="15"/>
      <c r="AC60" s="16"/>
      <c r="AD60" s="15"/>
      <c r="AE60" s="15"/>
      <c r="AF60" s="16"/>
      <c r="AG60" s="16"/>
      <c r="AH60" s="15"/>
      <c r="AI60" s="279"/>
      <c r="AJ60" s="18"/>
      <c r="AK60" s="15"/>
      <c r="AL60" s="16"/>
      <c r="AM60" s="279"/>
      <c r="AN60" s="17"/>
      <c r="AO60" s="16"/>
      <c r="AP60" s="15"/>
      <c r="AQ60" s="15"/>
    </row>
    <row r="61" spans="1:43" x14ac:dyDescent="0.25">
      <c r="A61" s="2" t="s">
        <v>34</v>
      </c>
      <c r="B61" s="28" t="s">
        <v>35</v>
      </c>
      <c r="C61" s="22" t="s">
        <v>65</v>
      </c>
      <c r="D61" s="22" t="s">
        <v>66</v>
      </c>
      <c r="E61" s="22" t="s">
        <v>67</v>
      </c>
      <c r="F61" s="5">
        <f>SUMPRODUCT(($A:$A=racers[[#This Row],[Cat]])*($G:$G&gt;racers[[#This Row],[2018 ARC Series Points]]))+1</f>
        <v>15</v>
      </c>
      <c r="G61" s="6">
        <f t="shared" si="5"/>
        <v>0</v>
      </c>
      <c r="H61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61" s="289">
        <v>0</v>
      </c>
      <c r="J61" s="290">
        <v>0</v>
      </c>
      <c r="K61" s="291">
        <v>0</v>
      </c>
      <c r="L61" s="290">
        <v>0</v>
      </c>
      <c r="M61" s="131">
        <f t="shared" si="6"/>
        <v>0</v>
      </c>
      <c r="N61" s="11">
        <f t="shared" si="7"/>
        <v>0</v>
      </c>
      <c r="O61" s="12">
        <f t="shared" si="8"/>
        <v>0</v>
      </c>
      <c r="P61" s="13">
        <f t="shared" si="9"/>
        <v>0</v>
      </c>
      <c r="Q61" s="14"/>
      <c r="R61" s="15"/>
      <c r="S61" s="16"/>
      <c r="T61" s="279"/>
      <c r="U61" s="16"/>
      <c r="V61" s="16"/>
      <c r="W61" s="15"/>
      <c r="X61" s="16"/>
      <c r="Y61" s="279"/>
      <c r="Z61" s="15"/>
      <c r="AA61" s="16"/>
      <c r="AB61" s="15"/>
      <c r="AC61" s="16"/>
      <c r="AD61" s="15"/>
      <c r="AE61" s="15"/>
      <c r="AF61" s="16"/>
      <c r="AG61" s="16"/>
      <c r="AH61" s="15"/>
      <c r="AI61" s="279"/>
      <c r="AJ61" s="18"/>
      <c r="AK61" s="15"/>
      <c r="AL61" s="16"/>
      <c r="AM61" s="279"/>
      <c r="AN61" s="17"/>
      <c r="AO61" s="16"/>
      <c r="AP61" s="15"/>
      <c r="AQ61" s="15"/>
    </row>
    <row r="62" spans="1:43" x14ac:dyDescent="0.25">
      <c r="A62" s="2" t="s">
        <v>34</v>
      </c>
      <c r="B62" s="28" t="s">
        <v>35</v>
      </c>
      <c r="C62" s="22" t="s">
        <v>138</v>
      </c>
      <c r="D62" s="22" t="s">
        <v>139</v>
      </c>
      <c r="E62" s="22" t="s">
        <v>77</v>
      </c>
      <c r="F62" s="5">
        <f>SUMPRODUCT(($A:$A=racers[[#This Row],[Cat]])*($G:$G&gt;racers[[#This Row],[2018 ARC Series Points]]))+1</f>
        <v>15</v>
      </c>
      <c r="G62" s="6">
        <f t="shared" si="5"/>
        <v>0</v>
      </c>
      <c r="H62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62" s="289">
        <v>0</v>
      </c>
      <c r="J62" s="290">
        <v>0</v>
      </c>
      <c r="K62" s="291">
        <v>0</v>
      </c>
      <c r="L62" s="290">
        <v>0</v>
      </c>
      <c r="M62" s="131">
        <f t="shared" si="6"/>
        <v>0</v>
      </c>
      <c r="N62" s="11">
        <f t="shared" si="7"/>
        <v>0</v>
      </c>
      <c r="O62" s="12">
        <f t="shared" si="8"/>
        <v>0</v>
      </c>
      <c r="P62" s="13">
        <f t="shared" si="9"/>
        <v>0</v>
      </c>
      <c r="Q62" s="14"/>
      <c r="R62" s="15"/>
      <c r="S62" s="16"/>
      <c r="T62" s="279"/>
      <c r="U62" s="16"/>
      <c r="V62" s="16"/>
      <c r="W62" s="15"/>
      <c r="X62" s="16"/>
      <c r="Y62" s="279"/>
      <c r="Z62" s="15"/>
      <c r="AA62" s="16"/>
      <c r="AB62" s="15"/>
      <c r="AC62" s="16"/>
      <c r="AD62" s="15"/>
      <c r="AE62" s="15"/>
      <c r="AF62" s="16"/>
      <c r="AG62" s="16"/>
      <c r="AH62" s="15"/>
      <c r="AI62" s="279"/>
      <c r="AJ62" s="18"/>
      <c r="AK62" s="15"/>
      <c r="AL62" s="16"/>
      <c r="AM62" s="279"/>
      <c r="AN62" s="17"/>
      <c r="AO62" s="16"/>
      <c r="AP62" s="15"/>
      <c r="AQ62" s="15"/>
    </row>
    <row r="63" spans="1:43" x14ac:dyDescent="0.25">
      <c r="A63" s="2" t="s">
        <v>34</v>
      </c>
      <c r="B63" s="28" t="s">
        <v>35</v>
      </c>
      <c r="C63" s="22" t="s">
        <v>93</v>
      </c>
      <c r="D63" s="22" t="s">
        <v>94</v>
      </c>
      <c r="E63" s="22" t="s">
        <v>77</v>
      </c>
      <c r="F63" s="5">
        <f>SUMPRODUCT(($A:$A=racers[[#This Row],[Cat]])*($G:$G&gt;racers[[#This Row],[2018 ARC Series Points]]))+1</f>
        <v>15</v>
      </c>
      <c r="G63" s="6">
        <f t="shared" si="5"/>
        <v>0</v>
      </c>
      <c r="H63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63" s="289">
        <v>0</v>
      </c>
      <c r="J63" s="290">
        <v>0</v>
      </c>
      <c r="K63" s="291">
        <v>0</v>
      </c>
      <c r="L63" s="290">
        <v>0</v>
      </c>
      <c r="M63" s="131">
        <f t="shared" si="6"/>
        <v>0</v>
      </c>
      <c r="N63" s="11">
        <f t="shared" si="7"/>
        <v>0</v>
      </c>
      <c r="O63" s="12">
        <f t="shared" si="8"/>
        <v>0</v>
      </c>
      <c r="P63" s="13">
        <f t="shared" si="9"/>
        <v>0</v>
      </c>
      <c r="Q63" s="14"/>
      <c r="R63" s="15"/>
      <c r="S63" s="16"/>
      <c r="T63" s="279"/>
      <c r="U63" s="16"/>
      <c r="V63" s="16"/>
      <c r="W63" s="15"/>
      <c r="X63" s="16"/>
      <c r="Y63" s="279"/>
      <c r="Z63" s="15"/>
      <c r="AA63" s="16"/>
      <c r="AB63" s="15"/>
      <c r="AC63" s="16"/>
      <c r="AD63" s="15"/>
      <c r="AE63" s="15"/>
      <c r="AF63" s="16"/>
      <c r="AG63" s="16"/>
      <c r="AH63" s="15"/>
      <c r="AI63" s="279"/>
      <c r="AJ63" s="18"/>
      <c r="AK63" s="15"/>
      <c r="AL63" s="16"/>
      <c r="AM63" s="279"/>
      <c r="AN63" s="17"/>
      <c r="AO63" s="16"/>
      <c r="AP63" s="15"/>
      <c r="AQ63" s="15"/>
    </row>
    <row r="64" spans="1:43" x14ac:dyDescent="0.25">
      <c r="A64" s="2" t="s">
        <v>34</v>
      </c>
      <c r="B64" s="28" t="s">
        <v>35</v>
      </c>
      <c r="C64" s="22" t="s">
        <v>130</v>
      </c>
      <c r="D64" s="22" t="s">
        <v>131</v>
      </c>
      <c r="E64" s="22" t="s">
        <v>77</v>
      </c>
      <c r="F64" s="5">
        <f>SUMPRODUCT(($A:$A=racers[[#This Row],[Cat]])*($G:$G&gt;racers[[#This Row],[2018 ARC Series Points]]))+1</f>
        <v>15</v>
      </c>
      <c r="G64" s="6">
        <f t="shared" si="5"/>
        <v>0</v>
      </c>
      <c r="H64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64" s="289">
        <v>0</v>
      </c>
      <c r="J64" s="290">
        <v>0</v>
      </c>
      <c r="K64" s="291">
        <v>0</v>
      </c>
      <c r="L64" s="290">
        <v>0</v>
      </c>
      <c r="M64" s="131">
        <f t="shared" si="6"/>
        <v>0</v>
      </c>
      <c r="N64" s="11">
        <f t="shared" si="7"/>
        <v>0</v>
      </c>
      <c r="O64" s="12">
        <f t="shared" si="8"/>
        <v>0</v>
      </c>
      <c r="P64" s="13">
        <f t="shared" si="9"/>
        <v>0</v>
      </c>
      <c r="Q64" s="14"/>
      <c r="R64" s="15"/>
      <c r="S64" s="16"/>
      <c r="T64" s="279"/>
      <c r="U64" s="16"/>
      <c r="V64" s="16"/>
      <c r="W64" s="15"/>
      <c r="X64" s="16"/>
      <c r="Y64" s="279"/>
      <c r="Z64" s="15"/>
      <c r="AA64" s="16"/>
      <c r="AB64" s="15"/>
      <c r="AC64" s="16"/>
      <c r="AD64" s="15"/>
      <c r="AE64" s="15"/>
      <c r="AF64" s="16"/>
      <c r="AG64" s="16"/>
      <c r="AH64" s="15"/>
      <c r="AI64" s="279"/>
      <c r="AJ64" s="18"/>
      <c r="AK64" s="15"/>
      <c r="AL64" s="16"/>
      <c r="AM64" s="279"/>
      <c r="AN64" s="17"/>
      <c r="AO64" s="16"/>
      <c r="AP64" s="15"/>
      <c r="AQ64" s="15"/>
    </row>
    <row r="65" spans="1:43" x14ac:dyDescent="0.25">
      <c r="A65" s="2" t="s">
        <v>34</v>
      </c>
      <c r="B65" s="3" t="s">
        <v>35</v>
      </c>
      <c r="C65" s="4" t="s">
        <v>409</v>
      </c>
      <c r="D65" s="4" t="s">
        <v>410</v>
      </c>
      <c r="E65" s="4" t="s">
        <v>77</v>
      </c>
      <c r="F65" s="5">
        <f>SUMPRODUCT(($A:$A=racers[[#This Row],[Cat]])*($G:$G&gt;racers[[#This Row],[2018 ARC Series Points]]))+1</f>
        <v>15</v>
      </c>
      <c r="G65" s="6">
        <f t="shared" si="5"/>
        <v>0</v>
      </c>
      <c r="H65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65" s="293">
        <v>0</v>
      </c>
      <c r="J65" s="294">
        <v>0</v>
      </c>
      <c r="K65" s="291">
        <v>0</v>
      </c>
      <c r="L65" s="295">
        <v>0</v>
      </c>
      <c r="M65" s="10">
        <f t="shared" si="6"/>
        <v>0</v>
      </c>
      <c r="N65" s="11">
        <f t="shared" si="7"/>
        <v>0</v>
      </c>
      <c r="O65" s="12">
        <f t="shared" si="8"/>
        <v>0</v>
      </c>
      <c r="P65" s="13">
        <f t="shared" si="9"/>
        <v>0</v>
      </c>
      <c r="Q65" s="14"/>
      <c r="R65" s="15"/>
      <c r="S65" s="16"/>
      <c r="T65" s="279"/>
      <c r="U65" s="16"/>
      <c r="V65" s="16"/>
      <c r="W65" s="15"/>
      <c r="X65" s="16"/>
      <c r="Y65" s="279"/>
      <c r="Z65" s="15"/>
      <c r="AA65" s="16"/>
      <c r="AB65" s="15"/>
      <c r="AC65" s="16"/>
      <c r="AD65" s="15"/>
      <c r="AE65" s="15"/>
      <c r="AF65" s="16"/>
      <c r="AG65" s="16"/>
      <c r="AH65" s="15"/>
      <c r="AI65" s="279"/>
      <c r="AJ65" s="18"/>
      <c r="AK65" s="15"/>
      <c r="AL65" s="16"/>
      <c r="AM65" s="279"/>
      <c r="AN65" s="17"/>
      <c r="AO65" s="16"/>
      <c r="AP65" s="15"/>
      <c r="AQ65" s="15"/>
    </row>
    <row r="66" spans="1:43" x14ac:dyDescent="0.25">
      <c r="A66" s="2" t="s">
        <v>34</v>
      </c>
      <c r="B66" s="28" t="s">
        <v>35</v>
      </c>
      <c r="C66" s="22" t="s">
        <v>72</v>
      </c>
      <c r="D66" s="22" t="s">
        <v>73</v>
      </c>
      <c r="E66" s="22" t="s">
        <v>74</v>
      </c>
      <c r="F66" s="5">
        <f>SUMPRODUCT(($A:$A=racers[[#This Row],[Cat]])*($G:$G&gt;racers[[#This Row],[2018 ARC Series Points]]))+1</f>
        <v>15</v>
      </c>
      <c r="G66" s="6">
        <f t="shared" ref="G66:G97" si="10">SUM(M66,N66,P66)</f>
        <v>0</v>
      </c>
      <c r="H66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66" s="293">
        <v>0</v>
      </c>
      <c r="J66" s="294">
        <v>0</v>
      </c>
      <c r="K66" s="291">
        <v>0</v>
      </c>
      <c r="L66" s="295">
        <v>0</v>
      </c>
      <c r="M66" s="10">
        <f t="shared" ref="M66:M97" si="11">SUM(O66,Q66,V66,AA66,AD66,AG66,AH66,AJ66,AN66)</f>
        <v>0</v>
      </c>
      <c r="N66" s="11">
        <f t="shared" ref="N66:N97" si="12">SUM(R66,W66,Z66,AB66,AE66,AK66,AP66,AQ66)</f>
        <v>0</v>
      </c>
      <c r="O66" s="12">
        <f t="shared" ref="O66:O97" si="13">SUM(S66,U66,X66,AC66,AF66,AL66,AO66)</f>
        <v>0</v>
      </c>
      <c r="P66" s="13">
        <f t="shared" ref="P66:P97" si="14">SUM(T66,Y66,AI66,AM66)</f>
        <v>0</v>
      </c>
      <c r="Q66" s="14"/>
      <c r="R66" s="15"/>
      <c r="S66" s="16"/>
      <c r="T66" s="279"/>
      <c r="U66" s="16"/>
      <c r="V66" s="16"/>
      <c r="W66" s="15"/>
      <c r="X66" s="16"/>
      <c r="Y66" s="279"/>
      <c r="Z66" s="15"/>
      <c r="AA66" s="16"/>
      <c r="AB66" s="15"/>
      <c r="AC66" s="16"/>
      <c r="AD66" s="15"/>
      <c r="AE66" s="15"/>
      <c r="AF66" s="16"/>
      <c r="AG66" s="16"/>
      <c r="AH66" s="15"/>
      <c r="AI66" s="279"/>
      <c r="AJ66" s="18"/>
      <c r="AK66" s="15"/>
      <c r="AL66" s="16"/>
      <c r="AM66" s="279"/>
      <c r="AN66" s="17"/>
      <c r="AO66" s="16"/>
      <c r="AP66" s="15"/>
      <c r="AQ66" s="15"/>
    </row>
    <row r="67" spans="1:43" x14ac:dyDescent="0.25">
      <c r="A67" s="2" t="s">
        <v>34</v>
      </c>
      <c r="B67" s="28" t="s">
        <v>35</v>
      </c>
      <c r="C67" s="22" t="s">
        <v>153</v>
      </c>
      <c r="D67" s="22" t="s">
        <v>154</v>
      </c>
      <c r="E67" s="22" t="s">
        <v>155</v>
      </c>
      <c r="F67" s="5">
        <f>SUMPRODUCT(($A:$A=racers[[#This Row],[Cat]])*($G:$G&gt;racers[[#This Row],[2018 ARC Series Points]]))+1</f>
        <v>15</v>
      </c>
      <c r="G67" s="6">
        <f t="shared" si="10"/>
        <v>0</v>
      </c>
      <c r="H67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67" s="293">
        <v>0</v>
      </c>
      <c r="J67" s="294">
        <v>0</v>
      </c>
      <c r="K67" s="291">
        <v>0</v>
      </c>
      <c r="L67" s="295">
        <v>0</v>
      </c>
      <c r="M67" s="10">
        <f t="shared" si="11"/>
        <v>0</v>
      </c>
      <c r="N67" s="11">
        <f t="shared" si="12"/>
        <v>0</v>
      </c>
      <c r="O67" s="12">
        <f t="shared" si="13"/>
        <v>0</v>
      </c>
      <c r="P67" s="13">
        <f t="shared" si="14"/>
        <v>0</v>
      </c>
      <c r="Q67" s="14"/>
      <c r="R67" s="15"/>
      <c r="S67" s="16"/>
      <c r="T67" s="279"/>
      <c r="U67" s="16"/>
      <c r="V67" s="16"/>
      <c r="W67" s="15"/>
      <c r="X67" s="16"/>
      <c r="Y67" s="279"/>
      <c r="Z67" s="15"/>
      <c r="AA67" s="16"/>
      <c r="AB67" s="15"/>
      <c r="AC67" s="16"/>
      <c r="AD67" s="15"/>
      <c r="AE67" s="15"/>
      <c r="AF67" s="16"/>
      <c r="AG67" s="16"/>
      <c r="AH67" s="15"/>
      <c r="AI67" s="279"/>
      <c r="AJ67" s="18"/>
      <c r="AK67" s="15"/>
      <c r="AL67" s="16"/>
      <c r="AM67" s="279"/>
      <c r="AN67" s="17"/>
      <c r="AO67" s="16"/>
      <c r="AP67" s="15"/>
      <c r="AQ67" s="15"/>
    </row>
    <row r="68" spans="1:43" x14ac:dyDescent="0.25">
      <c r="A68" s="2" t="s">
        <v>34</v>
      </c>
      <c r="B68" s="28" t="s">
        <v>35</v>
      </c>
      <c r="C68" s="22" t="s">
        <v>164</v>
      </c>
      <c r="D68" s="22" t="s">
        <v>165</v>
      </c>
      <c r="E68" s="22" t="s">
        <v>155</v>
      </c>
      <c r="F68" s="5">
        <f>SUMPRODUCT(($A:$A=racers[[#This Row],[Cat]])*($G:$G&gt;racers[[#This Row],[2018 ARC Series Points]]))+1</f>
        <v>15</v>
      </c>
      <c r="G68" s="6">
        <f t="shared" si="10"/>
        <v>0</v>
      </c>
      <c r="H68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68" s="293">
        <v>0</v>
      </c>
      <c r="J68" s="294">
        <v>0</v>
      </c>
      <c r="K68" s="291">
        <v>0</v>
      </c>
      <c r="L68" s="295">
        <v>0</v>
      </c>
      <c r="M68" s="10">
        <f t="shared" si="11"/>
        <v>0</v>
      </c>
      <c r="N68" s="11">
        <f t="shared" si="12"/>
        <v>0</v>
      </c>
      <c r="O68" s="12">
        <f t="shared" si="13"/>
        <v>0</v>
      </c>
      <c r="P68" s="13">
        <f t="shared" si="14"/>
        <v>0</v>
      </c>
      <c r="Q68" s="14"/>
      <c r="R68" s="15"/>
      <c r="S68" s="16"/>
      <c r="T68" s="279"/>
      <c r="U68" s="16"/>
      <c r="V68" s="16"/>
      <c r="W68" s="15"/>
      <c r="X68" s="16"/>
      <c r="Y68" s="279"/>
      <c r="Z68" s="15"/>
      <c r="AA68" s="16"/>
      <c r="AB68" s="15"/>
      <c r="AC68" s="16"/>
      <c r="AD68" s="15"/>
      <c r="AE68" s="15"/>
      <c r="AF68" s="16"/>
      <c r="AG68" s="16"/>
      <c r="AH68" s="15"/>
      <c r="AI68" s="279"/>
      <c r="AJ68" s="18"/>
      <c r="AK68" s="15"/>
      <c r="AL68" s="16"/>
      <c r="AM68" s="279"/>
      <c r="AN68" s="17"/>
      <c r="AO68" s="16"/>
      <c r="AP68" s="15"/>
      <c r="AQ68" s="15"/>
    </row>
    <row r="69" spans="1:43" x14ac:dyDescent="0.25">
      <c r="A69" s="2" t="s">
        <v>34</v>
      </c>
      <c r="B69" s="28" t="s">
        <v>35</v>
      </c>
      <c r="C69" s="22" t="s">
        <v>185</v>
      </c>
      <c r="D69" s="22" t="s">
        <v>40</v>
      </c>
      <c r="E69" s="22" t="s">
        <v>52</v>
      </c>
      <c r="F69" s="5">
        <f>SUMPRODUCT(($A:$A=racers[[#This Row],[Cat]])*($G:$G&gt;racers[[#This Row],[2018 ARC Series Points]]))+1</f>
        <v>15</v>
      </c>
      <c r="G69" s="6">
        <f t="shared" si="10"/>
        <v>0</v>
      </c>
      <c r="H69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69" s="293">
        <v>0</v>
      </c>
      <c r="J69" s="294">
        <v>0</v>
      </c>
      <c r="K69" s="291">
        <v>0</v>
      </c>
      <c r="L69" s="295">
        <v>0</v>
      </c>
      <c r="M69" s="10">
        <f t="shared" si="11"/>
        <v>0</v>
      </c>
      <c r="N69" s="11">
        <f t="shared" si="12"/>
        <v>0</v>
      </c>
      <c r="O69" s="12">
        <f t="shared" si="13"/>
        <v>0</v>
      </c>
      <c r="P69" s="13">
        <f t="shared" si="14"/>
        <v>0</v>
      </c>
      <c r="Q69" s="14"/>
      <c r="R69" s="15"/>
      <c r="S69" s="16"/>
      <c r="T69" s="279"/>
      <c r="U69" s="16"/>
      <c r="V69" s="16"/>
      <c r="W69" s="15"/>
      <c r="X69" s="16"/>
      <c r="Y69" s="279"/>
      <c r="Z69" s="15"/>
      <c r="AA69" s="16"/>
      <c r="AB69" s="15"/>
      <c r="AC69" s="16"/>
      <c r="AD69" s="15"/>
      <c r="AE69" s="15"/>
      <c r="AF69" s="16"/>
      <c r="AG69" s="16"/>
      <c r="AH69" s="15"/>
      <c r="AI69" s="279"/>
      <c r="AJ69" s="18"/>
      <c r="AK69" s="15"/>
      <c r="AL69" s="16"/>
      <c r="AM69" s="279"/>
      <c r="AN69" s="17"/>
      <c r="AO69" s="16"/>
      <c r="AP69" s="15"/>
      <c r="AQ69" s="15"/>
    </row>
    <row r="70" spans="1:43" x14ac:dyDescent="0.25">
      <c r="A70" s="2" t="s">
        <v>34</v>
      </c>
      <c r="B70" s="28" t="s">
        <v>35</v>
      </c>
      <c r="C70" s="22" t="s">
        <v>147</v>
      </c>
      <c r="D70" s="22" t="s">
        <v>148</v>
      </c>
      <c r="E70" s="22" t="s">
        <v>86</v>
      </c>
      <c r="F70" s="5">
        <f>SUMPRODUCT(($A:$A=racers[[#This Row],[Cat]])*($G:$G&gt;racers[[#This Row],[2018 ARC Series Points]]))+1</f>
        <v>15</v>
      </c>
      <c r="G70" s="6">
        <f t="shared" si="10"/>
        <v>0</v>
      </c>
      <c r="H70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70" s="293">
        <v>0</v>
      </c>
      <c r="J70" s="294">
        <v>0</v>
      </c>
      <c r="K70" s="291">
        <v>0</v>
      </c>
      <c r="L70" s="295">
        <v>0</v>
      </c>
      <c r="M70" s="10">
        <f t="shared" si="11"/>
        <v>0</v>
      </c>
      <c r="N70" s="11">
        <f t="shared" si="12"/>
        <v>0</v>
      </c>
      <c r="O70" s="12">
        <f t="shared" si="13"/>
        <v>0</v>
      </c>
      <c r="P70" s="13">
        <f t="shared" si="14"/>
        <v>0</v>
      </c>
      <c r="Q70" s="14"/>
      <c r="R70" s="15"/>
      <c r="S70" s="16"/>
      <c r="T70" s="279"/>
      <c r="U70" s="16"/>
      <c r="V70" s="16"/>
      <c r="W70" s="15"/>
      <c r="X70" s="16"/>
      <c r="Y70" s="279"/>
      <c r="Z70" s="15"/>
      <c r="AA70" s="16"/>
      <c r="AB70" s="15"/>
      <c r="AC70" s="16"/>
      <c r="AD70" s="15"/>
      <c r="AE70" s="15"/>
      <c r="AF70" s="16"/>
      <c r="AG70" s="16"/>
      <c r="AH70" s="15"/>
      <c r="AI70" s="279"/>
      <c r="AJ70" s="18"/>
      <c r="AK70" s="15"/>
      <c r="AL70" s="16"/>
      <c r="AM70" s="279"/>
      <c r="AN70" s="17"/>
      <c r="AO70" s="16"/>
      <c r="AP70" s="15"/>
      <c r="AQ70" s="15"/>
    </row>
    <row r="71" spans="1:43" x14ac:dyDescent="0.25">
      <c r="A71" s="2" t="s">
        <v>34</v>
      </c>
      <c r="B71" s="28" t="s">
        <v>35</v>
      </c>
      <c r="C71" s="22" t="s">
        <v>123</v>
      </c>
      <c r="D71" s="22" t="s">
        <v>64</v>
      </c>
      <c r="E71" s="22" t="s">
        <v>86</v>
      </c>
      <c r="F71" s="5">
        <f>SUMPRODUCT(($A:$A=racers[[#This Row],[Cat]])*($G:$G&gt;racers[[#This Row],[2018 ARC Series Points]]))+1</f>
        <v>15</v>
      </c>
      <c r="G71" s="6">
        <f t="shared" si="10"/>
        <v>0</v>
      </c>
      <c r="H71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71" s="293">
        <v>0</v>
      </c>
      <c r="J71" s="294">
        <v>0</v>
      </c>
      <c r="K71" s="291">
        <v>0</v>
      </c>
      <c r="L71" s="295">
        <v>0</v>
      </c>
      <c r="M71" s="10">
        <f t="shared" si="11"/>
        <v>0</v>
      </c>
      <c r="N71" s="11">
        <f t="shared" si="12"/>
        <v>0</v>
      </c>
      <c r="O71" s="12">
        <f t="shared" si="13"/>
        <v>0</v>
      </c>
      <c r="P71" s="13">
        <f t="shared" si="14"/>
        <v>0</v>
      </c>
      <c r="Q71" s="14"/>
      <c r="R71" s="15"/>
      <c r="S71" s="16"/>
      <c r="T71" s="279"/>
      <c r="U71" s="16"/>
      <c r="V71" s="16"/>
      <c r="W71" s="15"/>
      <c r="X71" s="16"/>
      <c r="Y71" s="279"/>
      <c r="Z71" s="15"/>
      <c r="AA71" s="16"/>
      <c r="AB71" s="15"/>
      <c r="AC71" s="16"/>
      <c r="AD71" s="15"/>
      <c r="AE71" s="15"/>
      <c r="AF71" s="16"/>
      <c r="AG71" s="16"/>
      <c r="AH71" s="15"/>
      <c r="AI71" s="279"/>
      <c r="AJ71" s="18"/>
      <c r="AK71" s="15"/>
      <c r="AL71" s="16"/>
      <c r="AM71" s="279"/>
      <c r="AN71" s="17"/>
      <c r="AO71" s="16"/>
      <c r="AP71" s="15"/>
      <c r="AQ71" s="15"/>
    </row>
    <row r="72" spans="1:43" x14ac:dyDescent="0.25">
      <c r="A72" s="186" t="s">
        <v>34</v>
      </c>
      <c r="B72" s="157" t="s">
        <v>35</v>
      </c>
      <c r="C72" s="42" t="s">
        <v>142</v>
      </c>
      <c r="D72" s="42" t="s">
        <v>143</v>
      </c>
      <c r="E72" s="42" t="s">
        <v>70</v>
      </c>
      <c r="F72" s="187">
        <f>SUMPRODUCT(($A:$A=racers[[#This Row],[Cat]])*($G:$G&gt;racers[[#This Row],[2018 ARC Series Points]]))+1</f>
        <v>15</v>
      </c>
      <c r="G72" s="159">
        <f t="shared" si="10"/>
        <v>0</v>
      </c>
      <c r="H72" s="18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72" s="292">
        <v>0</v>
      </c>
      <c r="J72" s="295">
        <v>0</v>
      </c>
      <c r="K72" s="291">
        <v>0</v>
      </c>
      <c r="L72" s="296">
        <v>0</v>
      </c>
      <c r="M72" s="130">
        <f t="shared" si="11"/>
        <v>0</v>
      </c>
      <c r="N72" s="184">
        <f t="shared" si="12"/>
        <v>0</v>
      </c>
      <c r="O72" s="12">
        <f t="shared" si="13"/>
        <v>0</v>
      </c>
      <c r="P72" s="185">
        <f t="shared" si="14"/>
        <v>0</v>
      </c>
      <c r="Q72" s="146"/>
      <c r="R72" s="15"/>
      <c r="S72" s="16"/>
      <c r="T72" s="279"/>
      <c r="U72" s="16"/>
      <c r="V72" s="16"/>
      <c r="W72" s="15"/>
      <c r="X72" s="16"/>
      <c r="Y72" s="279"/>
      <c r="Z72" s="15"/>
      <c r="AA72" s="16"/>
      <c r="AB72" s="15"/>
      <c r="AC72" s="16"/>
      <c r="AD72" s="15"/>
      <c r="AE72" s="15"/>
      <c r="AF72" s="16"/>
      <c r="AG72" s="16"/>
      <c r="AH72" s="15"/>
      <c r="AI72" s="279"/>
      <c r="AJ72" s="18"/>
      <c r="AK72" s="15"/>
      <c r="AL72" s="16"/>
      <c r="AM72" s="279"/>
      <c r="AN72" s="17"/>
      <c r="AO72" s="16"/>
      <c r="AP72" s="15"/>
      <c r="AQ72" s="15"/>
    </row>
    <row r="73" spans="1:43" x14ac:dyDescent="0.25">
      <c r="A73" s="186" t="s">
        <v>34</v>
      </c>
      <c r="B73" s="157" t="s">
        <v>35</v>
      </c>
      <c r="C73" s="42" t="s">
        <v>183</v>
      </c>
      <c r="D73" s="42" t="s">
        <v>184</v>
      </c>
      <c r="E73" s="42" t="s">
        <v>70</v>
      </c>
      <c r="F73" s="129">
        <f>SUMPRODUCT(($A:$A=racers[[#This Row],[Cat]])*($G:$G&gt;racers[[#This Row],[2018 ARC Series Points]]))+1</f>
        <v>15</v>
      </c>
      <c r="G73" s="132">
        <f t="shared" si="10"/>
        <v>0</v>
      </c>
      <c r="H73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73" s="292">
        <v>0</v>
      </c>
      <c r="J73" s="297">
        <v>0</v>
      </c>
      <c r="K73" s="291">
        <v>0</v>
      </c>
      <c r="L73" s="297">
        <v>0</v>
      </c>
      <c r="M73" s="130">
        <f t="shared" si="11"/>
        <v>0</v>
      </c>
      <c r="N73" s="137">
        <f t="shared" si="12"/>
        <v>0</v>
      </c>
      <c r="O73" s="138">
        <f t="shared" si="13"/>
        <v>0</v>
      </c>
      <c r="P73" s="144">
        <f t="shared" si="14"/>
        <v>0</v>
      </c>
      <c r="Q73" s="146"/>
      <c r="R73" s="45"/>
      <c r="S73" s="46"/>
      <c r="T73" s="283"/>
      <c r="U73" s="46"/>
      <c r="V73" s="46"/>
      <c r="W73" s="45"/>
      <c r="X73" s="46"/>
      <c r="Y73" s="283"/>
      <c r="Z73" s="45"/>
      <c r="AA73" s="46"/>
      <c r="AB73" s="45"/>
      <c r="AC73" s="46"/>
      <c r="AD73" s="45"/>
      <c r="AE73" s="45"/>
      <c r="AF73" s="46"/>
      <c r="AG73" s="46"/>
      <c r="AH73" s="45"/>
      <c r="AI73" s="283"/>
      <c r="AJ73" s="44"/>
      <c r="AK73" s="45"/>
      <c r="AL73" s="46"/>
      <c r="AM73" s="283"/>
      <c r="AN73" s="47"/>
      <c r="AO73" s="46"/>
      <c r="AP73" s="45"/>
      <c r="AQ73" s="45"/>
    </row>
    <row r="74" spans="1:43" x14ac:dyDescent="0.25">
      <c r="A74" s="3" t="s">
        <v>34</v>
      </c>
      <c r="B74" s="156" t="s">
        <v>35</v>
      </c>
      <c r="C74" s="22" t="s">
        <v>126</v>
      </c>
      <c r="D74" s="22" t="s">
        <v>127</v>
      </c>
      <c r="E74" s="22" t="s">
        <v>70</v>
      </c>
      <c r="F74" s="160">
        <f>SUMPRODUCT(($A:$A=racers[[#This Row],[Cat]])*($G:$G&gt;racers[[#This Row],[2018 ARC Series Points]]))+1</f>
        <v>15</v>
      </c>
      <c r="G74" s="132">
        <f t="shared" si="10"/>
        <v>0</v>
      </c>
      <c r="H74" s="15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74" s="298">
        <v>0</v>
      </c>
      <c r="J74" s="299">
        <v>0</v>
      </c>
      <c r="K74" s="298">
        <v>0</v>
      </c>
      <c r="L74" s="299">
        <v>0</v>
      </c>
      <c r="M74" s="141">
        <f t="shared" si="11"/>
        <v>0</v>
      </c>
      <c r="N74" s="162">
        <f t="shared" si="12"/>
        <v>0</v>
      </c>
      <c r="O74" s="163">
        <f t="shared" si="13"/>
        <v>0</v>
      </c>
      <c r="P74" s="164">
        <f t="shared" si="14"/>
        <v>0</v>
      </c>
      <c r="Q74" s="165"/>
      <c r="R74" s="147"/>
      <c r="S74" s="148"/>
      <c r="T74" s="288"/>
      <c r="U74" s="148"/>
      <c r="V74" s="148"/>
      <c r="W74" s="147"/>
      <c r="X74" s="148"/>
      <c r="Y74" s="288"/>
      <c r="Z74" s="147"/>
      <c r="AA74" s="148"/>
      <c r="AB74" s="147"/>
      <c r="AC74" s="148"/>
      <c r="AD74" s="147"/>
      <c r="AE74" s="147"/>
      <c r="AF74" s="148"/>
      <c r="AG74" s="148"/>
      <c r="AH74" s="147"/>
      <c r="AI74" s="288"/>
      <c r="AJ74" s="4"/>
      <c r="AK74" s="147"/>
      <c r="AL74" s="148"/>
      <c r="AM74" s="288"/>
      <c r="AN74" s="149"/>
      <c r="AO74" s="148"/>
      <c r="AP74" s="147"/>
      <c r="AQ74" s="147"/>
    </row>
    <row r="75" spans="1:43" x14ac:dyDescent="0.25">
      <c r="A75" s="3" t="s">
        <v>34</v>
      </c>
      <c r="B75" s="157" t="s">
        <v>35</v>
      </c>
      <c r="C75" s="42" t="s">
        <v>87</v>
      </c>
      <c r="D75" s="42" t="s">
        <v>88</v>
      </c>
      <c r="E75" s="42" t="s">
        <v>958</v>
      </c>
      <c r="F75" s="189">
        <f>SUMPRODUCT(($A:$A=racers[[#This Row],[Cat]])*($G:$G&gt;racers[[#This Row],[2018 ARC Series Points]]))+1</f>
        <v>15</v>
      </c>
      <c r="G75" s="132">
        <f t="shared" si="10"/>
        <v>0</v>
      </c>
      <c r="H75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75" s="292">
        <v>0</v>
      </c>
      <c r="J75" s="295">
        <v>0</v>
      </c>
      <c r="K75" s="291">
        <v>0</v>
      </c>
      <c r="L75" s="297">
        <v>0</v>
      </c>
      <c r="M75" s="130">
        <f t="shared" si="11"/>
        <v>0</v>
      </c>
      <c r="N75" s="137">
        <f t="shared" si="12"/>
        <v>0</v>
      </c>
      <c r="O75" s="138">
        <f t="shared" si="13"/>
        <v>0</v>
      </c>
      <c r="P75" s="190">
        <f t="shared" si="14"/>
        <v>0</v>
      </c>
      <c r="Q75" s="146"/>
      <c r="R75" s="45"/>
      <c r="S75" s="46"/>
      <c r="T75" s="283"/>
      <c r="U75" s="46"/>
      <c r="V75" s="46"/>
      <c r="W75" s="45"/>
      <c r="X75" s="46"/>
      <c r="Y75" s="283"/>
      <c r="Z75" s="45"/>
      <c r="AA75" s="46"/>
      <c r="AB75" s="45"/>
      <c r="AC75" s="46"/>
      <c r="AD75" s="45"/>
      <c r="AE75" s="45"/>
      <c r="AF75" s="46"/>
      <c r="AG75" s="46"/>
      <c r="AH75" s="45"/>
      <c r="AI75" s="283"/>
      <c r="AJ75" s="44"/>
      <c r="AK75" s="45"/>
      <c r="AL75" s="46"/>
      <c r="AM75" s="283"/>
      <c r="AN75" s="47"/>
      <c r="AO75" s="46"/>
      <c r="AP75" s="45"/>
      <c r="AQ75" s="45"/>
    </row>
    <row r="76" spans="1:43" x14ac:dyDescent="0.25">
      <c r="A76" s="186" t="s">
        <v>34</v>
      </c>
      <c r="B76" s="206" t="s">
        <v>35</v>
      </c>
      <c r="C76" s="42" t="s">
        <v>235</v>
      </c>
      <c r="D76" s="42" t="s">
        <v>236</v>
      </c>
      <c r="E76" s="42" t="s">
        <v>958</v>
      </c>
      <c r="F76" s="189">
        <f>SUMPRODUCT(($A:$A=racers[[#This Row],[Cat]])*($G:$G&gt;racers[[#This Row],[2018 ARC Series Points]]))+1</f>
        <v>15</v>
      </c>
      <c r="G76" s="132">
        <f t="shared" si="10"/>
        <v>0</v>
      </c>
      <c r="H76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76" s="292">
        <v>0</v>
      </c>
      <c r="J76" s="295">
        <v>0</v>
      </c>
      <c r="K76" s="291">
        <v>0</v>
      </c>
      <c r="L76" s="297">
        <v>0</v>
      </c>
      <c r="M76" s="130">
        <f t="shared" si="11"/>
        <v>0</v>
      </c>
      <c r="N76" s="137">
        <f t="shared" si="12"/>
        <v>0</v>
      </c>
      <c r="O76" s="138">
        <f t="shared" si="13"/>
        <v>0</v>
      </c>
      <c r="P76" s="190">
        <f t="shared" si="14"/>
        <v>0</v>
      </c>
      <c r="Q76" s="146"/>
      <c r="R76" s="45"/>
      <c r="S76" s="46"/>
      <c r="T76" s="283"/>
      <c r="U76" s="46"/>
      <c r="V76" s="46"/>
      <c r="W76" s="45"/>
      <c r="X76" s="46"/>
      <c r="Y76" s="283"/>
      <c r="Z76" s="45"/>
      <c r="AA76" s="46"/>
      <c r="AB76" s="45"/>
      <c r="AC76" s="46"/>
      <c r="AD76" s="45"/>
      <c r="AE76" s="45"/>
      <c r="AF76" s="46"/>
      <c r="AG76" s="46"/>
      <c r="AH76" s="45"/>
      <c r="AI76" s="283"/>
      <c r="AJ76" s="44"/>
      <c r="AK76" s="45"/>
      <c r="AL76" s="46"/>
      <c r="AM76" s="283"/>
      <c r="AN76" s="47"/>
      <c r="AO76" s="46"/>
      <c r="AP76" s="45"/>
      <c r="AQ76" s="45"/>
    </row>
    <row r="77" spans="1:43" x14ac:dyDescent="0.25">
      <c r="A77" s="186" t="s">
        <v>34</v>
      </c>
      <c r="B77" s="157" t="s">
        <v>35</v>
      </c>
      <c r="C77" s="42" t="s">
        <v>138</v>
      </c>
      <c r="D77" s="42" t="s">
        <v>106</v>
      </c>
      <c r="E77" s="42" t="s">
        <v>30</v>
      </c>
      <c r="F77" s="189">
        <f>SUMPRODUCT(($A:$A=racers[[#This Row],[Cat]])*($G:$G&gt;racers[[#This Row],[2018 ARC Series Points]]))+1</f>
        <v>15</v>
      </c>
      <c r="G77" s="159">
        <f t="shared" si="10"/>
        <v>0</v>
      </c>
      <c r="H77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77" s="292">
        <v>0</v>
      </c>
      <c r="J77" s="295">
        <v>0</v>
      </c>
      <c r="K77" s="291">
        <v>0</v>
      </c>
      <c r="L77" s="297">
        <v>0</v>
      </c>
      <c r="M77" s="130">
        <f t="shared" si="11"/>
        <v>0</v>
      </c>
      <c r="N77" s="137">
        <f t="shared" si="12"/>
        <v>0</v>
      </c>
      <c r="O77" s="138">
        <f t="shared" si="13"/>
        <v>0</v>
      </c>
      <c r="P77" s="190">
        <f t="shared" si="14"/>
        <v>0</v>
      </c>
      <c r="Q77" s="146"/>
      <c r="R77" s="45"/>
      <c r="S77" s="46"/>
      <c r="T77" s="283"/>
      <c r="U77" s="46"/>
      <c r="V77" s="46"/>
      <c r="W77" s="45"/>
      <c r="X77" s="46"/>
      <c r="Y77" s="283"/>
      <c r="Z77" s="45"/>
      <c r="AA77" s="46"/>
      <c r="AB77" s="45"/>
      <c r="AC77" s="46"/>
      <c r="AD77" s="45"/>
      <c r="AE77" s="45"/>
      <c r="AF77" s="46"/>
      <c r="AG77" s="46"/>
      <c r="AH77" s="45"/>
      <c r="AI77" s="283"/>
      <c r="AJ77" s="44"/>
      <c r="AK77" s="45"/>
      <c r="AL77" s="46"/>
      <c r="AM77" s="283"/>
      <c r="AN77" s="47"/>
      <c r="AO77" s="46"/>
      <c r="AP77" s="45"/>
      <c r="AQ77" s="45"/>
    </row>
    <row r="78" spans="1:43" x14ac:dyDescent="0.25">
      <c r="A78" s="186" t="s">
        <v>34</v>
      </c>
      <c r="B78" s="193" t="s">
        <v>35</v>
      </c>
      <c r="C78" s="42" t="s">
        <v>149</v>
      </c>
      <c r="D78" s="42" t="s">
        <v>150</v>
      </c>
      <c r="E78" s="42" t="s">
        <v>30</v>
      </c>
      <c r="F78" s="182">
        <f>SUMPRODUCT(($A:$A=racers[[#This Row],[Cat]])*($G:$G&gt;racers[[#This Row],[2018 ARC Series Points]]))+1</f>
        <v>15</v>
      </c>
      <c r="G78" s="194">
        <f t="shared" si="10"/>
        <v>0</v>
      </c>
      <c r="H78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78" s="300">
        <v>0</v>
      </c>
      <c r="J78" s="295">
        <v>0</v>
      </c>
      <c r="K78" s="291">
        <v>0</v>
      </c>
      <c r="L78" s="290">
        <v>0</v>
      </c>
      <c r="M78" s="130">
        <f t="shared" si="11"/>
        <v>0</v>
      </c>
      <c r="N78" s="137">
        <f t="shared" si="12"/>
        <v>0</v>
      </c>
      <c r="O78" s="138">
        <f t="shared" si="13"/>
        <v>0</v>
      </c>
      <c r="P78" s="190">
        <f t="shared" si="14"/>
        <v>0</v>
      </c>
      <c r="Q78" s="146"/>
      <c r="R78" s="45"/>
      <c r="S78" s="46"/>
      <c r="T78" s="283"/>
      <c r="U78" s="46"/>
      <c r="V78" s="46"/>
      <c r="W78" s="45"/>
      <c r="X78" s="46"/>
      <c r="Y78" s="283"/>
      <c r="Z78" s="45"/>
      <c r="AA78" s="46"/>
      <c r="AB78" s="45"/>
      <c r="AC78" s="46"/>
      <c r="AD78" s="45"/>
      <c r="AE78" s="45"/>
      <c r="AF78" s="46"/>
      <c r="AG78" s="46"/>
      <c r="AH78" s="45"/>
      <c r="AI78" s="283"/>
      <c r="AJ78" s="44"/>
      <c r="AK78" s="45"/>
      <c r="AL78" s="46"/>
      <c r="AM78" s="283"/>
      <c r="AN78" s="47"/>
      <c r="AO78" s="46"/>
      <c r="AP78" s="45"/>
      <c r="AQ78" s="45"/>
    </row>
    <row r="79" spans="1:43" x14ac:dyDescent="0.25">
      <c r="A79" s="186" t="s">
        <v>34</v>
      </c>
      <c r="B79" s="221" t="s">
        <v>35</v>
      </c>
      <c r="C79" s="42" t="s">
        <v>249</v>
      </c>
      <c r="D79" s="42" t="s">
        <v>250</v>
      </c>
      <c r="E79" s="42" t="s">
        <v>30</v>
      </c>
      <c r="F79" s="182">
        <f>SUMPRODUCT(($A:$A=racers[[#This Row],[Cat]])*($G:$G&gt;racers[[#This Row],[2018 ARC Series Points]]))+1</f>
        <v>15</v>
      </c>
      <c r="G79" s="194">
        <f t="shared" si="10"/>
        <v>0</v>
      </c>
      <c r="H79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79" s="300">
        <v>0</v>
      </c>
      <c r="J79" s="295">
        <v>0</v>
      </c>
      <c r="K79" s="291">
        <v>0</v>
      </c>
      <c r="L79" s="290">
        <v>0</v>
      </c>
      <c r="M79" s="130">
        <f t="shared" si="11"/>
        <v>0</v>
      </c>
      <c r="N79" s="137">
        <f t="shared" si="12"/>
        <v>0</v>
      </c>
      <c r="O79" s="138">
        <f t="shared" si="13"/>
        <v>0</v>
      </c>
      <c r="P79" s="190">
        <f t="shared" si="14"/>
        <v>0</v>
      </c>
      <c r="Q79" s="146"/>
      <c r="R79" s="45"/>
      <c r="S79" s="46"/>
      <c r="T79" s="283"/>
      <c r="U79" s="46"/>
      <c r="V79" s="46"/>
      <c r="W79" s="45"/>
      <c r="X79" s="46"/>
      <c r="Y79" s="283"/>
      <c r="Z79" s="45"/>
      <c r="AA79" s="46"/>
      <c r="AB79" s="45"/>
      <c r="AC79" s="46"/>
      <c r="AD79" s="45"/>
      <c r="AE79" s="45"/>
      <c r="AF79" s="46"/>
      <c r="AG79" s="46"/>
      <c r="AH79" s="45"/>
      <c r="AI79" s="283"/>
      <c r="AJ79" s="44"/>
      <c r="AK79" s="45"/>
      <c r="AL79" s="46"/>
      <c r="AM79" s="283"/>
      <c r="AN79" s="47"/>
      <c r="AO79" s="46"/>
      <c r="AP79" s="45"/>
      <c r="AQ79" s="45"/>
    </row>
    <row r="80" spans="1:43" x14ac:dyDescent="0.25">
      <c r="A80" s="186" t="s">
        <v>34</v>
      </c>
      <c r="B80" s="193" t="s">
        <v>35</v>
      </c>
      <c r="C80" s="42" t="s">
        <v>124</v>
      </c>
      <c r="D80" s="42" t="s">
        <v>125</v>
      </c>
      <c r="E80" s="42" t="s">
        <v>30</v>
      </c>
      <c r="F80" s="182">
        <f>SUMPRODUCT(($A:$A=racers[[#This Row],[Cat]])*($G:$G&gt;racers[[#This Row],[2018 ARC Series Points]]))+1</f>
        <v>15</v>
      </c>
      <c r="G80" s="194">
        <f t="shared" si="10"/>
        <v>0</v>
      </c>
      <c r="H80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80" s="300">
        <v>0</v>
      </c>
      <c r="J80" s="295">
        <v>0</v>
      </c>
      <c r="K80" s="291">
        <v>0</v>
      </c>
      <c r="L80" s="290">
        <v>0</v>
      </c>
      <c r="M80" s="130">
        <f t="shared" si="11"/>
        <v>0</v>
      </c>
      <c r="N80" s="137">
        <f t="shared" si="12"/>
        <v>0</v>
      </c>
      <c r="O80" s="138">
        <f t="shared" si="13"/>
        <v>0</v>
      </c>
      <c r="P80" s="190">
        <f t="shared" si="14"/>
        <v>0</v>
      </c>
      <c r="Q80" s="146"/>
      <c r="R80" s="45"/>
      <c r="S80" s="46"/>
      <c r="T80" s="283"/>
      <c r="U80" s="46"/>
      <c r="V80" s="46"/>
      <c r="W80" s="45"/>
      <c r="X80" s="46"/>
      <c r="Y80" s="283"/>
      <c r="Z80" s="45"/>
      <c r="AA80" s="46"/>
      <c r="AB80" s="45"/>
      <c r="AC80" s="46"/>
      <c r="AD80" s="45"/>
      <c r="AE80" s="45"/>
      <c r="AF80" s="46"/>
      <c r="AG80" s="46"/>
      <c r="AH80" s="45"/>
      <c r="AI80" s="283"/>
      <c r="AJ80" s="44"/>
      <c r="AK80" s="45"/>
      <c r="AL80" s="46"/>
      <c r="AM80" s="283"/>
      <c r="AN80" s="47"/>
      <c r="AO80" s="46"/>
      <c r="AP80" s="45"/>
      <c r="AQ80" s="45"/>
    </row>
    <row r="81" spans="1:43" x14ac:dyDescent="0.25">
      <c r="A81" s="186" t="s">
        <v>34</v>
      </c>
      <c r="B81" s="193" t="s">
        <v>35</v>
      </c>
      <c r="C81" s="42" t="s">
        <v>178</v>
      </c>
      <c r="D81" s="42" t="s">
        <v>179</v>
      </c>
      <c r="E81" s="42" t="s">
        <v>30</v>
      </c>
      <c r="F81" s="182">
        <f>SUMPRODUCT(($A:$A=racers[[#This Row],[Cat]])*($G:$G&gt;racers[[#This Row],[2018 ARC Series Points]]))+1</f>
        <v>15</v>
      </c>
      <c r="G81" s="194">
        <f t="shared" si="10"/>
        <v>0</v>
      </c>
      <c r="H81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81" s="300">
        <v>0</v>
      </c>
      <c r="J81" s="295">
        <v>0</v>
      </c>
      <c r="K81" s="291">
        <v>0</v>
      </c>
      <c r="L81" s="290">
        <v>0</v>
      </c>
      <c r="M81" s="130">
        <f t="shared" si="11"/>
        <v>0</v>
      </c>
      <c r="N81" s="137">
        <f t="shared" si="12"/>
        <v>0</v>
      </c>
      <c r="O81" s="138">
        <f t="shared" si="13"/>
        <v>0</v>
      </c>
      <c r="P81" s="190">
        <f t="shared" si="14"/>
        <v>0</v>
      </c>
      <c r="Q81" s="146"/>
      <c r="R81" s="45"/>
      <c r="S81" s="46"/>
      <c r="T81" s="283"/>
      <c r="U81" s="46"/>
      <c r="V81" s="46"/>
      <c r="W81" s="45"/>
      <c r="X81" s="46"/>
      <c r="Y81" s="283"/>
      <c r="Z81" s="45"/>
      <c r="AA81" s="46"/>
      <c r="AB81" s="45"/>
      <c r="AC81" s="46"/>
      <c r="AD81" s="45"/>
      <c r="AE81" s="45"/>
      <c r="AF81" s="46"/>
      <c r="AG81" s="46"/>
      <c r="AH81" s="45"/>
      <c r="AI81" s="283"/>
      <c r="AJ81" s="44"/>
      <c r="AK81" s="45"/>
      <c r="AL81" s="46"/>
      <c r="AM81" s="283"/>
      <c r="AN81" s="47"/>
      <c r="AO81" s="46"/>
      <c r="AP81" s="45"/>
      <c r="AQ81" s="45"/>
    </row>
    <row r="82" spans="1:43" x14ac:dyDescent="0.25">
      <c r="A82" s="186" t="s">
        <v>34</v>
      </c>
      <c r="B82" s="193" t="s">
        <v>35</v>
      </c>
      <c r="C82" s="42" t="s">
        <v>156</v>
      </c>
      <c r="D82" s="42" t="s">
        <v>157</v>
      </c>
      <c r="E82" s="42" t="s">
        <v>146</v>
      </c>
      <c r="F82" s="129">
        <f>SUMPRODUCT(($A:$A=racers[[#This Row],[Cat]])*($G:$G&gt;racers[[#This Row],[2018 ARC Series Points]]))+1</f>
        <v>15</v>
      </c>
      <c r="G82" s="159">
        <f t="shared" si="10"/>
        <v>0</v>
      </c>
      <c r="H82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82" s="292">
        <v>0</v>
      </c>
      <c r="J82" s="297">
        <v>0</v>
      </c>
      <c r="K82" s="291">
        <v>0</v>
      </c>
      <c r="L82" s="297">
        <v>0</v>
      </c>
      <c r="M82" s="130">
        <f t="shared" si="11"/>
        <v>0</v>
      </c>
      <c r="N82" s="137">
        <f t="shared" si="12"/>
        <v>0</v>
      </c>
      <c r="O82" s="138">
        <f t="shared" si="13"/>
        <v>0</v>
      </c>
      <c r="P82" s="144">
        <f t="shared" si="14"/>
        <v>0</v>
      </c>
      <c r="Q82" s="146"/>
      <c r="R82" s="45"/>
      <c r="S82" s="46"/>
      <c r="T82" s="283"/>
      <c r="U82" s="46"/>
      <c r="V82" s="46"/>
      <c r="W82" s="45"/>
      <c r="X82" s="46"/>
      <c r="Y82" s="283"/>
      <c r="Z82" s="45"/>
      <c r="AA82" s="46"/>
      <c r="AB82" s="45"/>
      <c r="AC82" s="46"/>
      <c r="AD82" s="45"/>
      <c r="AE82" s="45"/>
      <c r="AF82" s="46"/>
      <c r="AG82" s="46"/>
      <c r="AH82" s="45"/>
      <c r="AI82" s="283"/>
      <c r="AJ82" s="44"/>
      <c r="AK82" s="45"/>
      <c r="AL82" s="46"/>
      <c r="AM82" s="283"/>
      <c r="AN82" s="47"/>
      <c r="AO82" s="46"/>
      <c r="AP82" s="45"/>
      <c r="AQ82" s="45"/>
    </row>
    <row r="83" spans="1:43" x14ac:dyDescent="0.25">
      <c r="A83" s="186" t="s">
        <v>34</v>
      </c>
      <c r="B83" s="193" t="s">
        <v>35</v>
      </c>
      <c r="C83" s="42" t="s">
        <v>166</v>
      </c>
      <c r="D83" s="42" t="s">
        <v>167</v>
      </c>
      <c r="E83" s="42" t="s">
        <v>146</v>
      </c>
      <c r="F83" s="129">
        <f>SUMPRODUCT(($A:$A=racers[[#This Row],[Cat]])*($G:$G&gt;racers[[#This Row],[2018 ARC Series Points]]))+1</f>
        <v>15</v>
      </c>
      <c r="G83" s="159">
        <f t="shared" si="10"/>
        <v>0</v>
      </c>
      <c r="H83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83" s="292">
        <v>0</v>
      </c>
      <c r="J83" s="297">
        <v>0</v>
      </c>
      <c r="K83" s="291">
        <v>0</v>
      </c>
      <c r="L83" s="297">
        <v>0</v>
      </c>
      <c r="M83" s="130">
        <f t="shared" si="11"/>
        <v>0</v>
      </c>
      <c r="N83" s="137">
        <f t="shared" si="12"/>
        <v>0</v>
      </c>
      <c r="O83" s="138">
        <f t="shared" si="13"/>
        <v>0</v>
      </c>
      <c r="P83" s="144">
        <f t="shared" si="14"/>
        <v>0</v>
      </c>
      <c r="Q83" s="146"/>
      <c r="R83" s="45"/>
      <c r="S83" s="46"/>
      <c r="T83" s="283"/>
      <c r="U83" s="46"/>
      <c r="V83" s="46"/>
      <c r="W83" s="45"/>
      <c r="X83" s="46"/>
      <c r="Y83" s="283"/>
      <c r="Z83" s="45"/>
      <c r="AA83" s="46"/>
      <c r="AB83" s="45"/>
      <c r="AC83" s="46"/>
      <c r="AD83" s="45"/>
      <c r="AE83" s="45"/>
      <c r="AF83" s="46"/>
      <c r="AG83" s="46"/>
      <c r="AH83" s="45"/>
      <c r="AI83" s="283"/>
      <c r="AJ83" s="44"/>
      <c r="AK83" s="45"/>
      <c r="AL83" s="46"/>
      <c r="AM83" s="283"/>
      <c r="AN83" s="47"/>
      <c r="AO83" s="46"/>
      <c r="AP83" s="45"/>
      <c r="AQ83" s="45"/>
    </row>
    <row r="84" spans="1:43" x14ac:dyDescent="0.25">
      <c r="A84" s="186" t="s">
        <v>34</v>
      </c>
      <c r="B84" s="193" t="s">
        <v>35</v>
      </c>
      <c r="C84" s="42" t="s">
        <v>140</v>
      </c>
      <c r="D84" s="42" t="s">
        <v>141</v>
      </c>
      <c r="E84" s="42" t="s">
        <v>122</v>
      </c>
      <c r="F84" s="129">
        <f>SUMPRODUCT(($A:$A=racers[[#This Row],[Cat]])*($G:$G&gt;racers[[#This Row],[2018 ARC Series Points]]))+1</f>
        <v>15</v>
      </c>
      <c r="G84" s="159">
        <f t="shared" si="10"/>
        <v>0</v>
      </c>
      <c r="H84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84" s="292">
        <v>0</v>
      </c>
      <c r="J84" s="297">
        <v>0</v>
      </c>
      <c r="K84" s="291">
        <v>0</v>
      </c>
      <c r="L84" s="297">
        <v>0</v>
      </c>
      <c r="M84" s="130">
        <f t="shared" si="11"/>
        <v>0</v>
      </c>
      <c r="N84" s="137">
        <f t="shared" si="12"/>
        <v>0</v>
      </c>
      <c r="O84" s="138">
        <f t="shared" si="13"/>
        <v>0</v>
      </c>
      <c r="P84" s="144">
        <f t="shared" si="14"/>
        <v>0</v>
      </c>
      <c r="Q84" s="146"/>
      <c r="R84" s="45"/>
      <c r="S84" s="46"/>
      <c r="T84" s="283"/>
      <c r="U84" s="46"/>
      <c r="V84" s="46"/>
      <c r="W84" s="45"/>
      <c r="X84" s="46"/>
      <c r="Y84" s="283"/>
      <c r="Z84" s="45"/>
      <c r="AA84" s="46"/>
      <c r="AB84" s="45"/>
      <c r="AC84" s="46"/>
      <c r="AD84" s="45"/>
      <c r="AE84" s="45"/>
      <c r="AF84" s="46"/>
      <c r="AG84" s="46"/>
      <c r="AH84" s="45"/>
      <c r="AI84" s="283"/>
      <c r="AJ84" s="44"/>
      <c r="AK84" s="45"/>
      <c r="AL84" s="46"/>
      <c r="AM84" s="283"/>
      <c r="AN84" s="47"/>
      <c r="AO84" s="46"/>
      <c r="AP84" s="45"/>
      <c r="AQ84" s="45"/>
    </row>
    <row r="85" spans="1:43" x14ac:dyDescent="0.25">
      <c r="A85" s="154" t="s">
        <v>34</v>
      </c>
      <c r="B85" s="157" t="s">
        <v>35</v>
      </c>
      <c r="C85" s="42" t="s">
        <v>120</v>
      </c>
      <c r="D85" s="42" t="s">
        <v>121</v>
      </c>
      <c r="E85" s="42" t="s">
        <v>122</v>
      </c>
      <c r="F85" s="129">
        <f>SUMPRODUCT(($A:$A=racers[[#This Row],[Cat]])*($G:$G&gt;racers[[#This Row],[2018 ARC Series Points]]))+1</f>
        <v>15</v>
      </c>
      <c r="G85" s="159">
        <f t="shared" si="10"/>
        <v>0</v>
      </c>
      <c r="H85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85" s="292">
        <v>0</v>
      </c>
      <c r="J85" s="297">
        <v>0</v>
      </c>
      <c r="K85" s="291">
        <v>0</v>
      </c>
      <c r="L85" s="297">
        <v>0</v>
      </c>
      <c r="M85" s="130">
        <f t="shared" si="11"/>
        <v>0</v>
      </c>
      <c r="N85" s="137">
        <f t="shared" si="12"/>
        <v>0</v>
      </c>
      <c r="O85" s="138">
        <f t="shared" si="13"/>
        <v>0</v>
      </c>
      <c r="P85" s="144">
        <f t="shared" si="14"/>
        <v>0</v>
      </c>
      <c r="Q85" s="146"/>
      <c r="R85" s="45"/>
      <c r="S85" s="46"/>
      <c r="T85" s="283"/>
      <c r="U85" s="46"/>
      <c r="V85" s="46"/>
      <c r="W85" s="45"/>
      <c r="X85" s="46"/>
      <c r="Y85" s="283"/>
      <c r="Z85" s="45"/>
      <c r="AA85" s="46"/>
      <c r="AB85" s="45"/>
      <c r="AC85" s="46"/>
      <c r="AD85" s="45"/>
      <c r="AE85" s="45"/>
      <c r="AF85" s="46"/>
      <c r="AG85" s="46"/>
      <c r="AH85" s="45"/>
      <c r="AI85" s="283"/>
      <c r="AJ85" s="44"/>
      <c r="AK85" s="45"/>
      <c r="AL85" s="46"/>
      <c r="AM85" s="283"/>
      <c r="AN85" s="47"/>
      <c r="AO85" s="46"/>
      <c r="AP85" s="45"/>
      <c r="AQ85" s="45"/>
    </row>
    <row r="86" spans="1:43" x14ac:dyDescent="0.25">
      <c r="A86" s="154" t="s">
        <v>34</v>
      </c>
      <c r="B86" s="157" t="s">
        <v>35</v>
      </c>
      <c r="C86" s="42" t="s">
        <v>162</v>
      </c>
      <c r="D86" s="42" t="s">
        <v>163</v>
      </c>
      <c r="E86" s="42" t="s">
        <v>122</v>
      </c>
      <c r="F86" s="129">
        <f>SUMPRODUCT(($A:$A=racers[[#This Row],[Cat]])*($G:$G&gt;racers[[#This Row],[2018 ARC Series Points]]))+1</f>
        <v>15</v>
      </c>
      <c r="G86" s="159">
        <f t="shared" si="10"/>
        <v>0</v>
      </c>
      <c r="H86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86" s="292">
        <v>0</v>
      </c>
      <c r="J86" s="297">
        <v>0</v>
      </c>
      <c r="K86" s="291">
        <v>0</v>
      </c>
      <c r="L86" s="297">
        <v>0</v>
      </c>
      <c r="M86" s="130">
        <f t="shared" si="11"/>
        <v>0</v>
      </c>
      <c r="N86" s="137">
        <f t="shared" si="12"/>
        <v>0</v>
      </c>
      <c r="O86" s="138">
        <f t="shared" si="13"/>
        <v>0</v>
      </c>
      <c r="P86" s="144">
        <f t="shared" si="14"/>
        <v>0</v>
      </c>
      <c r="Q86" s="146"/>
      <c r="R86" s="45"/>
      <c r="S86" s="46"/>
      <c r="T86" s="283"/>
      <c r="U86" s="46"/>
      <c r="V86" s="46"/>
      <c r="W86" s="45"/>
      <c r="X86" s="46"/>
      <c r="Y86" s="283"/>
      <c r="Z86" s="45"/>
      <c r="AA86" s="46"/>
      <c r="AB86" s="45"/>
      <c r="AC86" s="46"/>
      <c r="AD86" s="45"/>
      <c r="AE86" s="45"/>
      <c r="AF86" s="46"/>
      <c r="AG86" s="46"/>
      <c r="AH86" s="45"/>
      <c r="AI86" s="283"/>
      <c r="AJ86" s="44"/>
      <c r="AK86" s="45"/>
      <c r="AL86" s="46"/>
      <c r="AM86" s="283"/>
      <c r="AN86" s="47"/>
      <c r="AO86" s="46"/>
      <c r="AP86" s="45"/>
      <c r="AQ86" s="45"/>
    </row>
    <row r="87" spans="1:43" x14ac:dyDescent="0.25">
      <c r="A87" s="154" t="s">
        <v>34</v>
      </c>
      <c r="B87" s="157" t="s">
        <v>35</v>
      </c>
      <c r="C87" s="42" t="s">
        <v>107</v>
      </c>
      <c r="D87" s="42" t="s">
        <v>108</v>
      </c>
      <c r="E87" s="42" t="s">
        <v>104</v>
      </c>
      <c r="F87" s="129">
        <f>SUMPRODUCT(($A:$A=racers[[#This Row],[Cat]])*($G:$G&gt;racers[[#This Row],[2018 ARC Series Points]]))+1</f>
        <v>15</v>
      </c>
      <c r="G87" s="183">
        <f t="shared" si="10"/>
        <v>0</v>
      </c>
      <c r="H87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87" s="292">
        <v>0</v>
      </c>
      <c r="J87" s="297">
        <v>0</v>
      </c>
      <c r="K87" s="292">
        <v>0</v>
      </c>
      <c r="L87" s="297">
        <v>0</v>
      </c>
      <c r="M87" s="197">
        <f t="shared" si="11"/>
        <v>0</v>
      </c>
      <c r="N87" s="137">
        <f t="shared" si="12"/>
        <v>0</v>
      </c>
      <c r="O87" s="138">
        <f t="shared" si="13"/>
        <v>0</v>
      </c>
      <c r="P87" s="144">
        <f t="shared" si="14"/>
        <v>0</v>
      </c>
      <c r="Q87" s="198"/>
      <c r="R87" s="45"/>
      <c r="S87" s="46"/>
      <c r="T87" s="283"/>
      <c r="U87" s="46"/>
      <c r="V87" s="46"/>
      <c r="W87" s="45"/>
      <c r="X87" s="46"/>
      <c r="Y87" s="283"/>
      <c r="Z87" s="45"/>
      <c r="AA87" s="46"/>
      <c r="AB87" s="45"/>
      <c r="AC87" s="46"/>
      <c r="AD87" s="45"/>
      <c r="AE87" s="45"/>
      <c r="AF87" s="46"/>
      <c r="AG87" s="46"/>
      <c r="AH87" s="45"/>
      <c r="AI87" s="283"/>
      <c r="AJ87" s="44"/>
      <c r="AK87" s="45"/>
      <c r="AL87" s="46"/>
      <c r="AM87" s="283"/>
      <c r="AN87" s="47"/>
      <c r="AO87" s="46"/>
      <c r="AP87" s="45"/>
      <c r="AQ87" s="45"/>
    </row>
    <row r="88" spans="1:43" x14ac:dyDescent="0.25">
      <c r="A88" s="154" t="s">
        <v>34</v>
      </c>
      <c r="B88" s="127" t="s">
        <v>35</v>
      </c>
      <c r="C88" s="44" t="s">
        <v>244</v>
      </c>
      <c r="D88" s="44" t="s">
        <v>79</v>
      </c>
      <c r="E88" s="44" t="s">
        <v>104</v>
      </c>
      <c r="F88" s="129">
        <f>SUMPRODUCT(($A:$A=racers[[#This Row],[Cat]])*($G:$G&gt;racers[[#This Row],[2018 ARC Series Points]]))+1</f>
        <v>15</v>
      </c>
      <c r="G88" s="183">
        <f t="shared" si="10"/>
        <v>0</v>
      </c>
      <c r="H88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88" s="292">
        <v>0</v>
      </c>
      <c r="J88" s="297">
        <v>0</v>
      </c>
      <c r="K88" s="292">
        <v>0</v>
      </c>
      <c r="L88" s="297">
        <v>0</v>
      </c>
      <c r="M88" s="197">
        <f t="shared" si="11"/>
        <v>0</v>
      </c>
      <c r="N88" s="137">
        <f t="shared" si="12"/>
        <v>0</v>
      </c>
      <c r="O88" s="138">
        <f t="shared" si="13"/>
        <v>0</v>
      </c>
      <c r="P88" s="144">
        <f t="shared" si="14"/>
        <v>0</v>
      </c>
      <c r="Q88" s="198"/>
      <c r="R88" s="45"/>
      <c r="S88" s="46"/>
      <c r="T88" s="283"/>
      <c r="U88" s="46"/>
      <c r="V88" s="46"/>
      <c r="W88" s="45"/>
      <c r="X88" s="46"/>
      <c r="Y88" s="283"/>
      <c r="Z88" s="45"/>
      <c r="AA88" s="46"/>
      <c r="AB88" s="45"/>
      <c r="AC88" s="46"/>
      <c r="AD88" s="45"/>
      <c r="AE88" s="45"/>
      <c r="AF88" s="46"/>
      <c r="AG88" s="46"/>
      <c r="AH88" s="45"/>
      <c r="AI88" s="283"/>
      <c r="AJ88" s="44"/>
      <c r="AK88" s="45"/>
      <c r="AL88" s="46"/>
      <c r="AM88" s="283"/>
      <c r="AN88" s="47"/>
      <c r="AO88" s="46"/>
      <c r="AP88" s="45"/>
      <c r="AQ88" s="45"/>
    </row>
    <row r="89" spans="1:43" x14ac:dyDescent="0.25">
      <c r="A89" s="154" t="s">
        <v>34</v>
      </c>
      <c r="B89" s="157" t="s">
        <v>35</v>
      </c>
      <c r="C89" s="42" t="s">
        <v>102</v>
      </c>
      <c r="D89" s="42" t="s">
        <v>103</v>
      </c>
      <c r="E89" s="42" t="s">
        <v>104</v>
      </c>
      <c r="F89" s="129">
        <f>SUMPRODUCT(($A:$A=racers[[#This Row],[Cat]])*($G:$G&gt;racers[[#This Row],[2018 ARC Series Points]]))+1</f>
        <v>15</v>
      </c>
      <c r="G89" s="183">
        <f t="shared" si="10"/>
        <v>0</v>
      </c>
      <c r="H89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89" s="292">
        <v>0</v>
      </c>
      <c r="J89" s="297">
        <v>0</v>
      </c>
      <c r="K89" s="292">
        <v>0</v>
      </c>
      <c r="L89" s="297">
        <v>0</v>
      </c>
      <c r="M89" s="197">
        <f t="shared" si="11"/>
        <v>0</v>
      </c>
      <c r="N89" s="137">
        <f t="shared" si="12"/>
        <v>0</v>
      </c>
      <c r="O89" s="138">
        <f t="shared" si="13"/>
        <v>0</v>
      </c>
      <c r="P89" s="144">
        <f t="shared" si="14"/>
        <v>0</v>
      </c>
      <c r="Q89" s="198"/>
      <c r="R89" s="45"/>
      <c r="S89" s="46"/>
      <c r="T89" s="283"/>
      <c r="U89" s="46"/>
      <c r="V89" s="46"/>
      <c r="W89" s="45"/>
      <c r="X89" s="46"/>
      <c r="Y89" s="283"/>
      <c r="Z89" s="45"/>
      <c r="AA89" s="46"/>
      <c r="AB89" s="45"/>
      <c r="AC89" s="46"/>
      <c r="AD89" s="45"/>
      <c r="AE89" s="45"/>
      <c r="AF89" s="46"/>
      <c r="AG89" s="46"/>
      <c r="AH89" s="45"/>
      <c r="AI89" s="283"/>
      <c r="AJ89" s="44"/>
      <c r="AK89" s="45"/>
      <c r="AL89" s="46"/>
      <c r="AM89" s="283"/>
      <c r="AN89" s="47"/>
      <c r="AO89" s="46"/>
      <c r="AP89" s="45"/>
      <c r="AQ89" s="45"/>
    </row>
    <row r="90" spans="1:43" x14ac:dyDescent="0.25">
      <c r="A90" s="154" t="s">
        <v>34</v>
      </c>
      <c r="B90" s="157" t="s">
        <v>35</v>
      </c>
      <c r="C90" s="42" t="s">
        <v>43</v>
      </c>
      <c r="D90" s="42" t="s">
        <v>44</v>
      </c>
      <c r="E90" s="42" t="s">
        <v>38</v>
      </c>
      <c r="F90" s="129">
        <f>SUMPRODUCT(($A:$A=racers[[#This Row],[Cat]])*($G:$G&gt;racers[[#This Row],[2018 ARC Series Points]]))+1</f>
        <v>15</v>
      </c>
      <c r="G90" s="183">
        <f t="shared" si="10"/>
        <v>0</v>
      </c>
      <c r="H90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90" s="292">
        <v>0</v>
      </c>
      <c r="J90" s="297">
        <v>0</v>
      </c>
      <c r="K90" s="292">
        <v>0</v>
      </c>
      <c r="L90" s="297">
        <v>0</v>
      </c>
      <c r="M90" s="197">
        <f t="shared" si="11"/>
        <v>0</v>
      </c>
      <c r="N90" s="137">
        <f t="shared" si="12"/>
        <v>0</v>
      </c>
      <c r="O90" s="138">
        <f t="shared" si="13"/>
        <v>0</v>
      </c>
      <c r="P90" s="144">
        <f t="shared" si="14"/>
        <v>0</v>
      </c>
      <c r="Q90" s="198"/>
      <c r="R90" s="45"/>
      <c r="S90" s="46"/>
      <c r="T90" s="283"/>
      <c r="U90" s="46"/>
      <c r="V90" s="46"/>
      <c r="W90" s="45"/>
      <c r="X90" s="46"/>
      <c r="Y90" s="283"/>
      <c r="Z90" s="45"/>
      <c r="AA90" s="46"/>
      <c r="AB90" s="45"/>
      <c r="AC90" s="46"/>
      <c r="AD90" s="45"/>
      <c r="AE90" s="45"/>
      <c r="AF90" s="46"/>
      <c r="AG90" s="46"/>
      <c r="AH90" s="45"/>
      <c r="AI90" s="283"/>
      <c r="AJ90" s="44"/>
      <c r="AK90" s="45"/>
      <c r="AL90" s="46"/>
      <c r="AM90" s="283"/>
      <c r="AN90" s="47"/>
      <c r="AO90" s="46"/>
      <c r="AP90" s="45"/>
      <c r="AQ90" s="45"/>
    </row>
    <row r="91" spans="1:43" x14ac:dyDescent="0.25">
      <c r="A91" s="154" t="s">
        <v>34</v>
      </c>
      <c r="B91" s="157" t="s">
        <v>35</v>
      </c>
      <c r="C91" s="42" t="s">
        <v>160</v>
      </c>
      <c r="D91" s="42" t="s">
        <v>161</v>
      </c>
      <c r="E91" s="42" t="s">
        <v>38</v>
      </c>
      <c r="F91" s="129">
        <f>SUMPRODUCT(($A:$A=racers[[#This Row],[Cat]])*($G:$G&gt;racers[[#This Row],[2018 ARC Series Points]]))+1</f>
        <v>15</v>
      </c>
      <c r="G91" s="183">
        <f t="shared" si="10"/>
        <v>0</v>
      </c>
      <c r="H91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91" s="292">
        <v>0</v>
      </c>
      <c r="J91" s="297">
        <v>0</v>
      </c>
      <c r="K91" s="292">
        <v>0</v>
      </c>
      <c r="L91" s="297">
        <v>0</v>
      </c>
      <c r="M91" s="197">
        <f t="shared" si="11"/>
        <v>0</v>
      </c>
      <c r="N91" s="137">
        <f t="shared" si="12"/>
        <v>0</v>
      </c>
      <c r="O91" s="138">
        <f t="shared" si="13"/>
        <v>0</v>
      </c>
      <c r="P91" s="144">
        <f t="shared" si="14"/>
        <v>0</v>
      </c>
      <c r="Q91" s="198"/>
      <c r="R91" s="45"/>
      <c r="S91" s="46"/>
      <c r="T91" s="283"/>
      <c r="U91" s="46"/>
      <c r="V91" s="46"/>
      <c r="W91" s="45"/>
      <c r="X91" s="46"/>
      <c r="Y91" s="283"/>
      <c r="Z91" s="45"/>
      <c r="AA91" s="46"/>
      <c r="AB91" s="45"/>
      <c r="AC91" s="46"/>
      <c r="AD91" s="45"/>
      <c r="AE91" s="45"/>
      <c r="AF91" s="46"/>
      <c r="AG91" s="46"/>
      <c r="AH91" s="45"/>
      <c r="AI91" s="283"/>
      <c r="AJ91" s="44"/>
      <c r="AK91" s="45"/>
      <c r="AL91" s="46"/>
      <c r="AM91" s="283"/>
      <c r="AN91" s="47"/>
      <c r="AO91" s="46"/>
      <c r="AP91" s="45"/>
      <c r="AQ91" s="45"/>
    </row>
    <row r="92" spans="1:43" x14ac:dyDescent="0.25">
      <c r="A92" s="154" t="s">
        <v>34</v>
      </c>
      <c r="B92" s="157" t="s">
        <v>35</v>
      </c>
      <c r="C92" s="42" t="s">
        <v>171</v>
      </c>
      <c r="D92" s="42" t="s">
        <v>172</v>
      </c>
      <c r="E92" s="42" t="s">
        <v>38</v>
      </c>
      <c r="F92" s="129">
        <f>SUMPRODUCT(($A:$A=racers[[#This Row],[Cat]])*($G:$G&gt;racers[[#This Row],[2018 ARC Series Points]]))+1</f>
        <v>15</v>
      </c>
      <c r="G92" s="183">
        <f t="shared" si="10"/>
        <v>0</v>
      </c>
      <c r="H92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92" s="292">
        <v>0</v>
      </c>
      <c r="J92" s="297">
        <v>0</v>
      </c>
      <c r="K92" s="292">
        <v>0</v>
      </c>
      <c r="L92" s="297">
        <v>0</v>
      </c>
      <c r="M92" s="197">
        <f t="shared" si="11"/>
        <v>0</v>
      </c>
      <c r="N92" s="137">
        <f t="shared" si="12"/>
        <v>0</v>
      </c>
      <c r="O92" s="138">
        <f t="shared" si="13"/>
        <v>0</v>
      </c>
      <c r="P92" s="144">
        <f t="shared" si="14"/>
        <v>0</v>
      </c>
      <c r="Q92" s="198"/>
      <c r="R92" s="45"/>
      <c r="S92" s="46"/>
      <c r="T92" s="283"/>
      <c r="U92" s="46"/>
      <c r="V92" s="46"/>
      <c r="W92" s="45"/>
      <c r="X92" s="46"/>
      <c r="Y92" s="283"/>
      <c r="Z92" s="45"/>
      <c r="AA92" s="46"/>
      <c r="AB92" s="45"/>
      <c r="AC92" s="46"/>
      <c r="AD92" s="45"/>
      <c r="AE92" s="45"/>
      <c r="AF92" s="46"/>
      <c r="AG92" s="46"/>
      <c r="AH92" s="45"/>
      <c r="AI92" s="283"/>
      <c r="AJ92" s="44"/>
      <c r="AK92" s="45"/>
      <c r="AL92" s="46"/>
      <c r="AM92" s="283"/>
      <c r="AN92" s="47"/>
      <c r="AO92" s="46"/>
      <c r="AP92" s="45"/>
      <c r="AQ92" s="45"/>
    </row>
    <row r="93" spans="1:43" x14ac:dyDescent="0.25">
      <c r="A93" s="154" t="s">
        <v>34</v>
      </c>
      <c r="B93" s="157" t="s">
        <v>35</v>
      </c>
      <c r="C93" s="42" t="s">
        <v>181</v>
      </c>
      <c r="D93" s="42" t="s">
        <v>182</v>
      </c>
      <c r="E93" s="42" t="s">
        <v>38</v>
      </c>
      <c r="F93" s="129">
        <f>SUMPRODUCT(($A:$A=racers[[#This Row],[Cat]])*($G:$G&gt;racers[[#This Row],[2018 ARC Series Points]]))+1</f>
        <v>15</v>
      </c>
      <c r="G93" s="183">
        <f t="shared" si="10"/>
        <v>0</v>
      </c>
      <c r="H93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93" s="292">
        <v>0</v>
      </c>
      <c r="J93" s="297">
        <v>0</v>
      </c>
      <c r="K93" s="292">
        <v>0</v>
      </c>
      <c r="L93" s="297">
        <v>0</v>
      </c>
      <c r="M93" s="197">
        <f t="shared" si="11"/>
        <v>0</v>
      </c>
      <c r="N93" s="137">
        <f t="shared" si="12"/>
        <v>0</v>
      </c>
      <c r="O93" s="138">
        <f t="shared" si="13"/>
        <v>0</v>
      </c>
      <c r="P93" s="144">
        <f t="shared" si="14"/>
        <v>0</v>
      </c>
      <c r="Q93" s="198"/>
      <c r="R93" s="45"/>
      <c r="S93" s="46"/>
      <c r="T93" s="283"/>
      <c r="U93" s="46"/>
      <c r="V93" s="46"/>
      <c r="W93" s="45"/>
      <c r="X93" s="46"/>
      <c r="Y93" s="283"/>
      <c r="Z93" s="45"/>
      <c r="AA93" s="46"/>
      <c r="AB93" s="45"/>
      <c r="AC93" s="46"/>
      <c r="AD93" s="45"/>
      <c r="AE93" s="45"/>
      <c r="AF93" s="46"/>
      <c r="AG93" s="46"/>
      <c r="AH93" s="45"/>
      <c r="AI93" s="283"/>
      <c r="AJ93" s="44"/>
      <c r="AK93" s="45"/>
      <c r="AL93" s="46"/>
      <c r="AM93" s="283"/>
      <c r="AN93" s="47"/>
      <c r="AO93" s="46"/>
      <c r="AP93" s="45"/>
      <c r="AQ93" s="45"/>
    </row>
    <row r="94" spans="1:43" x14ac:dyDescent="0.25">
      <c r="A94" s="154" t="s">
        <v>34</v>
      </c>
      <c r="B94" s="157" t="s">
        <v>35</v>
      </c>
      <c r="C94" s="42" t="s">
        <v>57</v>
      </c>
      <c r="D94" s="42" t="s">
        <v>58</v>
      </c>
      <c r="E94" s="42" t="s">
        <v>59</v>
      </c>
      <c r="F94" s="129">
        <f>SUMPRODUCT(($A:$A=racers[[#This Row],[Cat]])*($G:$G&gt;racers[[#This Row],[2018 ARC Series Points]]))+1</f>
        <v>15</v>
      </c>
      <c r="G94" s="183">
        <f t="shared" si="10"/>
        <v>0</v>
      </c>
      <c r="H94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94" s="292">
        <v>0</v>
      </c>
      <c r="J94" s="297">
        <v>0</v>
      </c>
      <c r="K94" s="292">
        <v>0</v>
      </c>
      <c r="L94" s="297">
        <v>0</v>
      </c>
      <c r="M94" s="197">
        <f t="shared" si="11"/>
        <v>0</v>
      </c>
      <c r="N94" s="137">
        <f t="shared" si="12"/>
        <v>0</v>
      </c>
      <c r="O94" s="138">
        <f t="shared" si="13"/>
        <v>0</v>
      </c>
      <c r="P94" s="144">
        <f t="shared" si="14"/>
        <v>0</v>
      </c>
      <c r="Q94" s="198"/>
      <c r="R94" s="45"/>
      <c r="S94" s="46"/>
      <c r="T94" s="283"/>
      <c r="U94" s="46"/>
      <c r="V94" s="46"/>
      <c r="W94" s="45"/>
      <c r="X94" s="46"/>
      <c r="Y94" s="283"/>
      <c r="Z94" s="45"/>
      <c r="AA94" s="46"/>
      <c r="AB94" s="45"/>
      <c r="AC94" s="46"/>
      <c r="AD94" s="45"/>
      <c r="AE94" s="45"/>
      <c r="AF94" s="46"/>
      <c r="AG94" s="46"/>
      <c r="AH94" s="45"/>
      <c r="AI94" s="283"/>
      <c r="AJ94" s="44"/>
      <c r="AK94" s="45"/>
      <c r="AL94" s="46"/>
      <c r="AM94" s="283"/>
      <c r="AN94" s="47"/>
      <c r="AO94" s="46"/>
      <c r="AP94" s="45"/>
      <c r="AQ94" s="45"/>
    </row>
    <row r="95" spans="1:43" x14ac:dyDescent="0.25">
      <c r="A95" s="154" t="s">
        <v>34</v>
      </c>
      <c r="B95" s="157" t="s">
        <v>35</v>
      </c>
      <c r="C95" s="42" t="s">
        <v>60</v>
      </c>
      <c r="D95" s="42" t="s">
        <v>61</v>
      </c>
      <c r="E95" s="42" t="s">
        <v>62</v>
      </c>
      <c r="F95" s="129">
        <f>SUMPRODUCT(($A:$A=racers[[#This Row],[Cat]])*($G:$G&gt;racers[[#This Row],[2018 ARC Series Points]]))+1</f>
        <v>15</v>
      </c>
      <c r="G95" s="183">
        <f t="shared" si="10"/>
        <v>0</v>
      </c>
      <c r="H95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95" s="292">
        <v>0</v>
      </c>
      <c r="J95" s="297">
        <v>0</v>
      </c>
      <c r="K95" s="292">
        <v>0</v>
      </c>
      <c r="L95" s="297">
        <v>0</v>
      </c>
      <c r="M95" s="197">
        <f t="shared" si="11"/>
        <v>0</v>
      </c>
      <c r="N95" s="137">
        <f t="shared" si="12"/>
        <v>0</v>
      </c>
      <c r="O95" s="138">
        <f t="shared" si="13"/>
        <v>0</v>
      </c>
      <c r="P95" s="144">
        <f t="shared" si="14"/>
        <v>0</v>
      </c>
      <c r="Q95" s="198"/>
      <c r="R95" s="45"/>
      <c r="S95" s="46"/>
      <c r="T95" s="283"/>
      <c r="U95" s="46"/>
      <c r="V95" s="46"/>
      <c r="W95" s="45"/>
      <c r="X95" s="46"/>
      <c r="Y95" s="283"/>
      <c r="Z95" s="45"/>
      <c r="AA95" s="46"/>
      <c r="AB95" s="45"/>
      <c r="AC95" s="46"/>
      <c r="AD95" s="45"/>
      <c r="AE95" s="45"/>
      <c r="AF95" s="46"/>
      <c r="AG95" s="46"/>
      <c r="AH95" s="45"/>
      <c r="AI95" s="283"/>
      <c r="AJ95" s="44"/>
      <c r="AK95" s="45"/>
      <c r="AL95" s="46"/>
      <c r="AM95" s="283"/>
      <c r="AN95" s="47"/>
      <c r="AO95" s="46"/>
      <c r="AP95" s="45"/>
      <c r="AQ95" s="45"/>
    </row>
    <row r="96" spans="1:43" x14ac:dyDescent="0.25">
      <c r="A96" s="154" t="s">
        <v>34</v>
      </c>
      <c r="B96" s="157" t="s">
        <v>35</v>
      </c>
      <c r="C96" s="42" t="s">
        <v>151</v>
      </c>
      <c r="D96" s="42" t="s">
        <v>152</v>
      </c>
      <c r="E96" s="42" t="s">
        <v>62</v>
      </c>
      <c r="F96" s="129">
        <f>SUMPRODUCT(($A:$A=racers[[#This Row],[Cat]])*($G:$G&gt;racers[[#This Row],[2018 ARC Series Points]]))+1</f>
        <v>15</v>
      </c>
      <c r="G96" s="183">
        <f t="shared" si="10"/>
        <v>0</v>
      </c>
      <c r="H96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96" s="292">
        <v>0</v>
      </c>
      <c r="J96" s="297">
        <v>0</v>
      </c>
      <c r="K96" s="292">
        <v>0</v>
      </c>
      <c r="L96" s="297">
        <v>0</v>
      </c>
      <c r="M96" s="197">
        <f t="shared" si="11"/>
        <v>0</v>
      </c>
      <c r="N96" s="137">
        <f t="shared" si="12"/>
        <v>0</v>
      </c>
      <c r="O96" s="138">
        <f t="shared" si="13"/>
        <v>0</v>
      </c>
      <c r="P96" s="144">
        <f t="shared" si="14"/>
        <v>0</v>
      </c>
      <c r="Q96" s="198"/>
      <c r="R96" s="45"/>
      <c r="S96" s="46"/>
      <c r="T96" s="283"/>
      <c r="U96" s="46"/>
      <c r="V96" s="46"/>
      <c r="W96" s="45"/>
      <c r="X96" s="46"/>
      <c r="Y96" s="283"/>
      <c r="Z96" s="45"/>
      <c r="AA96" s="46"/>
      <c r="AB96" s="45"/>
      <c r="AC96" s="46"/>
      <c r="AD96" s="45"/>
      <c r="AE96" s="45"/>
      <c r="AF96" s="46"/>
      <c r="AG96" s="46"/>
      <c r="AH96" s="45"/>
      <c r="AI96" s="283"/>
      <c r="AJ96" s="44"/>
      <c r="AK96" s="45"/>
      <c r="AL96" s="46"/>
      <c r="AM96" s="283"/>
      <c r="AN96" s="47"/>
      <c r="AO96" s="46"/>
      <c r="AP96" s="45"/>
      <c r="AQ96" s="45"/>
    </row>
    <row r="97" spans="1:43" x14ac:dyDescent="0.25">
      <c r="A97" s="154" t="s">
        <v>34</v>
      </c>
      <c r="B97" s="157" t="s">
        <v>35</v>
      </c>
      <c r="C97" s="42" t="s">
        <v>112</v>
      </c>
      <c r="D97" s="42" t="s">
        <v>69</v>
      </c>
      <c r="E97" s="42" t="s">
        <v>62</v>
      </c>
      <c r="F97" s="129">
        <f>SUMPRODUCT(($A:$A=racers[[#This Row],[Cat]])*($G:$G&gt;racers[[#This Row],[2018 ARC Series Points]]))+1</f>
        <v>15</v>
      </c>
      <c r="G97" s="183">
        <f t="shared" si="10"/>
        <v>0</v>
      </c>
      <c r="H97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97" s="292">
        <v>0</v>
      </c>
      <c r="J97" s="297">
        <v>0</v>
      </c>
      <c r="K97" s="292">
        <v>0</v>
      </c>
      <c r="L97" s="297">
        <v>0</v>
      </c>
      <c r="M97" s="197">
        <f t="shared" si="11"/>
        <v>0</v>
      </c>
      <c r="N97" s="137">
        <f t="shared" si="12"/>
        <v>0</v>
      </c>
      <c r="O97" s="138">
        <f t="shared" si="13"/>
        <v>0</v>
      </c>
      <c r="P97" s="144">
        <f t="shared" si="14"/>
        <v>0</v>
      </c>
      <c r="Q97" s="198"/>
      <c r="R97" s="45"/>
      <c r="S97" s="46"/>
      <c r="T97" s="283"/>
      <c r="U97" s="46"/>
      <c r="V97" s="46"/>
      <c r="W97" s="45"/>
      <c r="X97" s="46"/>
      <c r="Y97" s="283"/>
      <c r="Z97" s="45"/>
      <c r="AA97" s="46"/>
      <c r="AB97" s="45"/>
      <c r="AC97" s="46"/>
      <c r="AD97" s="45"/>
      <c r="AE97" s="45"/>
      <c r="AF97" s="46"/>
      <c r="AG97" s="46"/>
      <c r="AH97" s="45"/>
      <c r="AI97" s="283"/>
      <c r="AJ97" s="44"/>
      <c r="AK97" s="45"/>
      <c r="AL97" s="46"/>
      <c r="AM97" s="283"/>
      <c r="AN97" s="47"/>
      <c r="AO97" s="46"/>
      <c r="AP97" s="45"/>
      <c r="AQ97" s="45"/>
    </row>
    <row r="98" spans="1:43" x14ac:dyDescent="0.25">
      <c r="A98" s="154" t="s">
        <v>34</v>
      </c>
      <c r="B98" s="157" t="s">
        <v>35</v>
      </c>
      <c r="C98" s="42" t="s">
        <v>78</v>
      </c>
      <c r="D98" s="42" t="s">
        <v>79</v>
      </c>
      <c r="E98" s="42" t="s">
        <v>62</v>
      </c>
      <c r="F98" s="129">
        <f>SUMPRODUCT(($A:$A=racers[[#This Row],[Cat]])*($G:$G&gt;racers[[#This Row],[2018 ARC Series Points]]))+1</f>
        <v>15</v>
      </c>
      <c r="G98" s="183">
        <f t="shared" ref="G98:G103" si="15">SUM(M98,N98,P98)</f>
        <v>0</v>
      </c>
      <c r="H98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98" s="292">
        <v>0</v>
      </c>
      <c r="J98" s="295">
        <v>0</v>
      </c>
      <c r="K98" s="289">
        <v>0</v>
      </c>
      <c r="L98" s="297">
        <v>0</v>
      </c>
      <c r="M98" s="197">
        <f t="shared" ref="M98:M103" si="16">SUM(O98,Q98,V98,AA98,AD98,AG98,AH98,AJ98,AN98)</f>
        <v>0</v>
      </c>
      <c r="N98" s="137">
        <f t="shared" ref="N98:N103" si="17">SUM(R98,W98,Z98,AB98,AE98,AK98,AP98,AQ98)</f>
        <v>0</v>
      </c>
      <c r="O98" s="138">
        <f t="shared" ref="O98:O103" si="18">SUM(S98,U98,X98,AC98,AF98,AL98,AO98)</f>
        <v>0</v>
      </c>
      <c r="P98" s="144">
        <f t="shared" ref="P98:P103" si="19">SUM(T98,Y98,AI98,AM98)</f>
        <v>0</v>
      </c>
      <c r="Q98" s="198"/>
      <c r="R98" s="45"/>
      <c r="S98" s="46"/>
      <c r="T98" s="283"/>
      <c r="U98" s="46"/>
      <c r="V98" s="46"/>
      <c r="W98" s="45"/>
      <c r="X98" s="46"/>
      <c r="Y98" s="283"/>
      <c r="Z98" s="45"/>
      <c r="AA98" s="46"/>
      <c r="AB98" s="45"/>
      <c r="AC98" s="46"/>
      <c r="AD98" s="45"/>
      <c r="AE98" s="45"/>
      <c r="AF98" s="46"/>
      <c r="AG98" s="46"/>
      <c r="AH98" s="45"/>
      <c r="AI98" s="283"/>
      <c r="AJ98" s="44"/>
      <c r="AK98" s="45"/>
      <c r="AL98" s="46"/>
      <c r="AM98" s="283"/>
      <c r="AN98" s="47"/>
      <c r="AO98" s="46"/>
      <c r="AP98" s="45"/>
      <c r="AQ98" s="45"/>
    </row>
    <row r="99" spans="1:43" x14ac:dyDescent="0.25">
      <c r="A99" s="154" t="s">
        <v>34</v>
      </c>
      <c r="B99" s="157" t="s">
        <v>35</v>
      </c>
      <c r="C99" s="42" t="s">
        <v>92</v>
      </c>
      <c r="D99" s="42" t="s">
        <v>56</v>
      </c>
      <c r="E99" s="42" t="s">
        <v>62</v>
      </c>
      <c r="F99" s="129">
        <f>SUMPRODUCT(($A:$A=racers[[#This Row],[Cat]])*($G:$G&gt;racers[[#This Row],[2018 ARC Series Points]]))+1</f>
        <v>15</v>
      </c>
      <c r="G99" s="183">
        <f t="shared" si="15"/>
        <v>0</v>
      </c>
      <c r="H99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99" s="292">
        <v>0</v>
      </c>
      <c r="J99" s="295">
        <v>0</v>
      </c>
      <c r="K99" s="289">
        <v>0</v>
      </c>
      <c r="L99" s="297">
        <v>0</v>
      </c>
      <c r="M99" s="197">
        <f t="shared" si="16"/>
        <v>0</v>
      </c>
      <c r="N99" s="137">
        <f t="shared" si="17"/>
        <v>0</v>
      </c>
      <c r="O99" s="138">
        <f t="shared" si="18"/>
        <v>0</v>
      </c>
      <c r="P99" s="144">
        <f t="shared" si="19"/>
        <v>0</v>
      </c>
      <c r="Q99" s="198"/>
      <c r="R99" s="45"/>
      <c r="S99" s="46"/>
      <c r="T99" s="283"/>
      <c r="U99" s="46"/>
      <c r="V99" s="46"/>
      <c r="W99" s="45"/>
      <c r="X99" s="46"/>
      <c r="Y99" s="283"/>
      <c r="Z99" s="45"/>
      <c r="AA99" s="46"/>
      <c r="AB99" s="45"/>
      <c r="AC99" s="46"/>
      <c r="AD99" s="45"/>
      <c r="AE99" s="45"/>
      <c r="AF99" s="46"/>
      <c r="AG99" s="46"/>
      <c r="AH99" s="45"/>
      <c r="AI99" s="283"/>
      <c r="AJ99" s="44"/>
      <c r="AK99" s="45"/>
      <c r="AL99" s="46"/>
      <c r="AM99" s="283"/>
      <c r="AN99" s="47"/>
      <c r="AO99" s="46"/>
      <c r="AP99" s="45"/>
      <c r="AQ99" s="45"/>
    </row>
    <row r="100" spans="1:43" x14ac:dyDescent="0.25">
      <c r="A100" s="154" t="s">
        <v>34</v>
      </c>
      <c r="B100" s="157" t="s">
        <v>35</v>
      </c>
      <c r="C100" s="42" t="s">
        <v>136</v>
      </c>
      <c r="D100" s="42" t="s">
        <v>137</v>
      </c>
      <c r="E100" s="42" t="s">
        <v>19</v>
      </c>
      <c r="F100" s="129">
        <f>SUMPRODUCT(($A:$A=racers[[#This Row],[Cat]])*($G:$G&gt;racers[[#This Row],[2018 ARC Series Points]]))+1</f>
        <v>15</v>
      </c>
      <c r="G100" s="183">
        <f t="shared" si="15"/>
        <v>0</v>
      </c>
      <c r="H100" s="51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00" s="292">
        <v>0</v>
      </c>
      <c r="J100" s="295">
        <v>0</v>
      </c>
      <c r="K100" s="289">
        <v>0</v>
      </c>
      <c r="L100" s="297">
        <v>0</v>
      </c>
      <c r="M100" s="197">
        <f t="shared" si="16"/>
        <v>0</v>
      </c>
      <c r="N100" s="137">
        <f t="shared" si="17"/>
        <v>0</v>
      </c>
      <c r="O100" s="138">
        <f t="shared" si="18"/>
        <v>0</v>
      </c>
      <c r="P100" s="144">
        <f t="shared" si="19"/>
        <v>0</v>
      </c>
      <c r="Q100" s="198"/>
      <c r="R100" s="45"/>
      <c r="S100" s="46"/>
      <c r="T100" s="283"/>
      <c r="U100" s="46"/>
      <c r="V100" s="46"/>
      <c r="W100" s="45"/>
      <c r="X100" s="46"/>
      <c r="Y100" s="283"/>
      <c r="Z100" s="45"/>
      <c r="AA100" s="46"/>
      <c r="AB100" s="45"/>
      <c r="AC100" s="46"/>
      <c r="AD100" s="45"/>
      <c r="AE100" s="45"/>
      <c r="AF100" s="46"/>
      <c r="AG100" s="46"/>
      <c r="AH100" s="45"/>
      <c r="AI100" s="283"/>
      <c r="AJ100" s="44"/>
      <c r="AK100" s="45"/>
      <c r="AL100" s="46"/>
      <c r="AM100" s="283"/>
      <c r="AN100" s="47"/>
      <c r="AO100" s="46"/>
      <c r="AP100" s="45"/>
      <c r="AQ100" s="45"/>
    </row>
    <row r="101" spans="1:43" x14ac:dyDescent="0.25">
      <c r="A101" s="154" t="s">
        <v>34</v>
      </c>
      <c r="B101" s="157" t="s">
        <v>35</v>
      </c>
      <c r="C101" s="42" t="s">
        <v>105</v>
      </c>
      <c r="D101" s="42" t="s">
        <v>106</v>
      </c>
      <c r="E101" s="42" t="s">
        <v>19</v>
      </c>
      <c r="F101" s="129">
        <f>SUMPRODUCT(($A:$A=racers[[#This Row],[Cat]])*($G:$G&gt;racers[[#This Row],[2018 ARC Series Points]]))+1</f>
        <v>15</v>
      </c>
      <c r="G101" s="183">
        <f t="shared" si="15"/>
        <v>0</v>
      </c>
      <c r="H101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01" s="289">
        <v>0</v>
      </c>
      <c r="J101" s="297">
        <v>0</v>
      </c>
      <c r="K101" s="292">
        <v>0</v>
      </c>
      <c r="L101" s="295">
        <v>0</v>
      </c>
      <c r="M101" s="9">
        <f t="shared" si="16"/>
        <v>0</v>
      </c>
      <c r="N101" s="137">
        <f t="shared" si="17"/>
        <v>0</v>
      </c>
      <c r="O101" s="138">
        <f t="shared" si="18"/>
        <v>0</v>
      </c>
      <c r="P101" s="144">
        <f t="shared" si="19"/>
        <v>0</v>
      </c>
      <c r="Q101" s="198"/>
      <c r="R101" s="45"/>
      <c r="S101" s="46"/>
      <c r="T101" s="283"/>
      <c r="U101" s="46"/>
      <c r="V101" s="46"/>
      <c r="W101" s="45"/>
      <c r="X101" s="46"/>
      <c r="Y101" s="283"/>
      <c r="Z101" s="45"/>
      <c r="AA101" s="46"/>
      <c r="AB101" s="45"/>
      <c r="AC101" s="46"/>
      <c r="AD101" s="45"/>
      <c r="AE101" s="45"/>
      <c r="AF101" s="46"/>
      <c r="AG101" s="46"/>
      <c r="AH101" s="45"/>
      <c r="AI101" s="283"/>
      <c r="AJ101" s="44"/>
      <c r="AK101" s="45"/>
      <c r="AL101" s="46"/>
      <c r="AM101" s="283"/>
      <c r="AN101" s="47"/>
      <c r="AO101" s="46"/>
      <c r="AP101" s="45"/>
      <c r="AQ101" s="45"/>
    </row>
    <row r="102" spans="1:43" x14ac:dyDescent="0.25">
      <c r="A102" s="154" t="s">
        <v>34</v>
      </c>
      <c r="B102" s="127" t="s">
        <v>35</v>
      </c>
      <c r="C102" s="44" t="s">
        <v>806</v>
      </c>
      <c r="D102" s="44" t="s">
        <v>807</v>
      </c>
      <c r="E102" s="44" t="s">
        <v>958</v>
      </c>
      <c r="F102" s="129">
        <f>SUMPRODUCT(($A:$A=racers[[#This Row],[Cat]])*($G:$G&gt;racers[[#This Row],[2018 ARC Series Points]]))+1</f>
        <v>15</v>
      </c>
      <c r="G102" s="183">
        <f t="shared" si="15"/>
        <v>0</v>
      </c>
      <c r="H102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02" s="289">
        <v>0</v>
      </c>
      <c r="J102" s="297">
        <v>0</v>
      </c>
      <c r="K102" s="292">
        <v>0</v>
      </c>
      <c r="L102" s="295">
        <v>0</v>
      </c>
      <c r="M102" s="9">
        <f t="shared" si="16"/>
        <v>0</v>
      </c>
      <c r="N102" s="137">
        <f t="shared" si="17"/>
        <v>0</v>
      </c>
      <c r="O102" s="138">
        <f t="shared" si="18"/>
        <v>0</v>
      </c>
      <c r="P102" s="144">
        <f t="shared" si="19"/>
        <v>0</v>
      </c>
      <c r="Q102" s="198"/>
      <c r="R102" s="45"/>
      <c r="S102" s="46"/>
      <c r="T102" s="283"/>
      <c r="U102" s="46"/>
      <c r="V102" s="46"/>
      <c r="W102" s="45"/>
      <c r="X102" s="46"/>
      <c r="Y102" s="283"/>
      <c r="Z102" s="45"/>
      <c r="AA102" s="46"/>
      <c r="AB102" s="45"/>
      <c r="AC102" s="46"/>
      <c r="AD102" s="45"/>
      <c r="AE102" s="45"/>
      <c r="AF102" s="46"/>
      <c r="AG102" s="46"/>
      <c r="AH102" s="45"/>
      <c r="AI102" s="283"/>
      <c r="AJ102" s="44"/>
      <c r="AK102" s="45"/>
      <c r="AL102" s="46"/>
      <c r="AM102" s="283"/>
      <c r="AN102" s="47"/>
      <c r="AO102" s="46"/>
      <c r="AP102" s="45"/>
      <c r="AQ102" s="45"/>
    </row>
    <row r="103" spans="1:43" x14ac:dyDescent="0.25">
      <c r="A103" s="154" t="s">
        <v>34</v>
      </c>
      <c r="B103" s="157" t="s">
        <v>35</v>
      </c>
      <c r="C103" s="42" t="s">
        <v>251</v>
      </c>
      <c r="D103" s="42" t="s">
        <v>184</v>
      </c>
      <c r="E103" s="42" t="s">
        <v>77</v>
      </c>
      <c r="F103" s="129">
        <f>SUMPRODUCT(($A:$A=racers[[#This Row],[Cat]])*($G:$G&gt;racers[[#This Row],[2018 ARC Series Points]]))+1</f>
        <v>15</v>
      </c>
      <c r="G103" s="183">
        <f t="shared" si="15"/>
        <v>0</v>
      </c>
      <c r="H103" s="7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Row],[Cat]]="4M",
 MIN(50,SUM(#REF!,#REF!,MIN(20,SUM(racers[[#This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Points]])),
  IF(racers[[#This Row],[Cat]]="4F",
 MIN(50,SUM(#REF!,#REF!,MIN(20,SUM(MIN(10,racers[[#This Row],[2018 Out of Province ITT Upgrade Points]]),racers[[#This Row],[2018 ITT Points]])),MIN(10,racers[[#This Row],[2018 Out of Province Mass Start Upgrade Points]]),racers[[#This Row],[2018 Mass Start Points]])),
 MIN(30,SUM(#REF!,#REF!,MIN(15,SUM(racers[[#This Row],[2017 ITT Points]],MIN(10,racers[[#This Row],[2018 Out of Province ITT Upgrade Points]]),racers[[#This Row],[2018 ITT Points]])),racers[[#This Row],[2017 Mass Start Upgrade Points]],MIN(10,racers[[#This Row],[2018 Out of Province Mass Start Upgrade Points]]),racers[[#This Row],[2018 Mass Start Points]]))
))) ) ))))</f>
        <v>0</v>
      </c>
      <c r="I103" s="289">
        <v>0</v>
      </c>
      <c r="J103" s="297">
        <v>0</v>
      </c>
      <c r="K103" s="292">
        <v>0</v>
      </c>
      <c r="L103" s="295">
        <v>0</v>
      </c>
      <c r="M103" s="9">
        <f t="shared" si="16"/>
        <v>0</v>
      </c>
      <c r="N103" s="137">
        <f t="shared" si="17"/>
        <v>0</v>
      </c>
      <c r="O103" s="138">
        <f t="shared" si="18"/>
        <v>0</v>
      </c>
      <c r="P103" s="144">
        <f t="shared" si="19"/>
        <v>0</v>
      </c>
      <c r="Q103" s="198"/>
      <c r="R103" s="45"/>
      <c r="S103" s="46"/>
      <c r="T103" s="283"/>
      <c r="U103" s="46"/>
      <c r="V103" s="46"/>
      <c r="W103" s="45"/>
      <c r="X103" s="46"/>
      <c r="Y103" s="283"/>
      <c r="Z103" s="45"/>
      <c r="AA103" s="46"/>
      <c r="AB103" s="45"/>
      <c r="AC103" s="46"/>
      <c r="AD103" s="45"/>
      <c r="AE103" s="45"/>
      <c r="AF103" s="46"/>
      <c r="AG103" s="46"/>
      <c r="AH103" s="45"/>
      <c r="AI103" s="283"/>
      <c r="AJ103" s="44"/>
      <c r="AK103" s="45"/>
      <c r="AL103" s="46"/>
      <c r="AM103" s="283"/>
      <c r="AN103" s="47"/>
      <c r="AO103" s="46"/>
      <c r="AP103" s="45"/>
      <c r="AQ103" s="45"/>
    </row>
  </sheetData>
  <conditionalFormatting sqref="H1:H1048576">
    <cfRule type="expression" dxfId="303" priority="4">
      <formula>"AND([@Cat]=""3M"",[@[Total Upgrade Points]]=50)"</formula>
    </cfRule>
  </conditionalFormatting>
  <conditionalFormatting sqref="A88:B90 A94:A97 A2:XFD87 A91:XFD93 F88:XFD90 F94:XFD97 A98:XFD98 A99 F99:XFD99 A100:XFD101 A104:XFD126 A102:A103 M102:XFD103 F102:H103">
    <cfRule type="expression" dxfId="302" priority="3">
      <formula>" =MOD(ROW(),2)=0"</formula>
    </cfRule>
  </conditionalFormatting>
  <conditionalFormatting sqref="I102:L103">
    <cfRule type="expression" dxfId="301" priority="1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 x14ac:dyDescent="0.25"/>
  <sheetData>
    <row r="1" spans="1:2" x14ac:dyDescent="0.25">
      <c r="A1" t="s">
        <v>836</v>
      </c>
      <c r="B1" t="s">
        <v>837</v>
      </c>
    </row>
    <row r="2" spans="1:2" x14ac:dyDescent="0.25">
      <c r="A2" t="s">
        <v>838</v>
      </c>
      <c r="B2" t="s">
        <v>839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2"/>
  <sheetViews>
    <sheetView zoomScale="80" zoomScaleNormal="80" workbookViewId="0">
      <pane ySplit="1" topLeftCell="A2" activePane="bottomLeft" state="frozen"/>
      <selection activeCell="R16" sqref="R16"/>
      <selection pane="bottomLeft" activeCell="C5" sqref="C5"/>
    </sheetView>
  </sheetViews>
  <sheetFormatPr defaultColWidth="8.85546875" defaultRowHeight="15" x14ac:dyDescent="0.25"/>
  <cols>
    <col min="1" max="1" width="5.7109375" style="59" customWidth="1"/>
    <col min="2" max="2" width="9" style="59" customWidth="1"/>
    <col min="3" max="3" width="21" style="1" bestFit="1" customWidth="1"/>
    <col min="4" max="4" width="13.140625" style="1" bestFit="1" customWidth="1"/>
    <col min="5" max="5" width="39.140625" style="1" bestFit="1" customWidth="1"/>
    <col min="6" max="6" width="7.140625" style="60" customWidth="1"/>
    <col min="7" max="7" width="7.85546875" style="60" bestFit="1" customWidth="1"/>
    <col min="8" max="8" width="8.42578125" style="61" bestFit="1" customWidth="1"/>
    <col min="9" max="10" width="7.85546875" style="62" customWidth="1"/>
    <col min="11" max="11" width="7.85546875" style="63" customWidth="1"/>
    <col min="12" max="15" width="7.85546875" style="62" customWidth="1"/>
    <col min="16" max="16" width="7.85546875" style="64" customWidth="1"/>
    <col min="17" max="17" width="7.85546875" style="65" customWidth="1"/>
    <col min="18" max="18" width="7.85546875" style="66" customWidth="1"/>
    <col min="19" max="19" width="3.5703125" style="1" customWidth="1"/>
    <col min="20" max="20" width="3.5703125" style="67" customWidth="1"/>
    <col min="21" max="21" width="3.5703125" style="68" customWidth="1"/>
    <col min="22" max="22" width="3.5703125" style="69" customWidth="1"/>
    <col min="23" max="23" width="3.5703125" style="67" customWidth="1"/>
    <col min="24" max="24" width="3.5703125" style="68" customWidth="1"/>
    <col min="25" max="25" width="3.5703125" style="1" customWidth="1"/>
    <col min="26" max="26" width="3.5703125" style="69" customWidth="1"/>
    <col min="27" max="27" width="3.5703125" style="1" customWidth="1"/>
    <col min="28" max="31" width="3.5703125" style="68" customWidth="1"/>
    <col min="32" max="32" width="3.5703125" style="67" customWidth="1"/>
    <col min="33" max="33" width="3.5703125" style="70" customWidth="1"/>
    <col min="34" max="34" width="3.5703125" style="67" customWidth="1"/>
    <col min="35" max="35" width="3.5703125" style="68" customWidth="1"/>
    <col min="36" max="36" width="3.5703125" style="67" customWidth="1"/>
    <col min="37" max="37" width="3.5703125" style="1" bestFit="1" customWidth="1"/>
    <col min="38" max="38" width="3.5703125" style="1" customWidth="1"/>
    <col min="39" max="39" width="3.5703125" style="67" bestFit="1" customWidth="1"/>
    <col min="40" max="40" width="3.5703125" style="68" bestFit="1" customWidth="1"/>
    <col min="41" max="41" width="3.5703125" style="69" bestFit="1" customWidth="1"/>
    <col min="42" max="43" width="3.5703125" style="68" customWidth="1"/>
    <col min="44" max="44" width="3.5703125" style="68" bestFit="1" customWidth="1"/>
    <col min="45" max="45" width="3.7109375" style="278" bestFit="1" customWidth="1"/>
    <col min="46" max="16384" width="8.85546875" style="1"/>
  </cols>
  <sheetData>
    <row r="1" spans="1:45" ht="124.9" customHeight="1" x14ac:dyDescent="0.25">
      <c r="A1" s="233" t="s">
        <v>0</v>
      </c>
      <c r="B1" s="234" t="s">
        <v>1</v>
      </c>
      <c r="C1" s="234" t="s">
        <v>2</v>
      </c>
      <c r="D1" s="235" t="s">
        <v>3</v>
      </c>
      <c r="E1" s="235" t="s">
        <v>4</v>
      </c>
      <c r="F1" s="237" t="s">
        <v>5</v>
      </c>
      <c r="G1" s="238" t="s">
        <v>921</v>
      </c>
      <c r="H1" s="239" t="s">
        <v>6</v>
      </c>
      <c r="I1" s="240" t="s">
        <v>923</v>
      </c>
      <c r="J1" s="241" t="s">
        <v>922</v>
      </c>
      <c r="K1" s="242" t="s">
        <v>924</v>
      </c>
      <c r="L1" s="243" t="s">
        <v>792</v>
      </c>
      <c r="M1" s="240" t="s">
        <v>925</v>
      </c>
      <c r="N1" s="244" t="s">
        <v>926</v>
      </c>
      <c r="O1" s="245" t="s">
        <v>927</v>
      </c>
      <c r="P1" s="246" t="s">
        <v>947</v>
      </c>
      <c r="Q1" s="247" t="s">
        <v>929</v>
      </c>
      <c r="R1" s="248" t="s">
        <v>930</v>
      </c>
      <c r="S1" s="249" t="s">
        <v>932</v>
      </c>
      <c r="T1" s="250" t="s">
        <v>933</v>
      </c>
      <c r="U1" s="251" t="s">
        <v>934</v>
      </c>
      <c r="V1" s="258" t="s">
        <v>990</v>
      </c>
      <c r="W1" s="251" t="s">
        <v>931</v>
      </c>
      <c r="X1" s="252" t="s">
        <v>833</v>
      </c>
      <c r="Y1" s="250" t="s">
        <v>8</v>
      </c>
      <c r="Z1" s="251" t="s">
        <v>9</v>
      </c>
      <c r="AA1" s="285" t="s">
        <v>10</v>
      </c>
      <c r="AB1" s="253" t="s">
        <v>937</v>
      </c>
      <c r="AC1" s="254" t="s">
        <v>936</v>
      </c>
      <c r="AD1" s="253" t="s">
        <v>938</v>
      </c>
      <c r="AE1" s="255" t="s">
        <v>858</v>
      </c>
      <c r="AF1" s="256" t="s">
        <v>861</v>
      </c>
      <c r="AG1" s="250" t="s">
        <v>939</v>
      </c>
      <c r="AH1" s="251" t="s">
        <v>940</v>
      </c>
      <c r="AI1" s="257" t="s">
        <v>943</v>
      </c>
      <c r="AJ1" s="257" t="s">
        <v>942</v>
      </c>
      <c r="AK1" s="258" t="s">
        <v>941</v>
      </c>
      <c r="AL1" s="259" t="s">
        <v>888</v>
      </c>
      <c r="AM1" s="250" t="s">
        <v>11</v>
      </c>
      <c r="AN1" s="251" t="s">
        <v>12</v>
      </c>
      <c r="AO1" s="258" t="s">
        <v>13</v>
      </c>
      <c r="AP1" s="256" t="s">
        <v>944</v>
      </c>
      <c r="AQ1" s="251" t="s">
        <v>945</v>
      </c>
      <c r="AR1" s="250" t="s">
        <v>946</v>
      </c>
      <c r="AS1" s="260" t="s">
        <v>14</v>
      </c>
    </row>
    <row r="2" spans="1:45" s="207" customFormat="1" x14ac:dyDescent="0.25">
      <c r="A2" s="2" t="s">
        <v>231</v>
      </c>
      <c r="B2" s="3" t="s">
        <v>35</v>
      </c>
      <c r="C2" s="4" t="s">
        <v>710</v>
      </c>
      <c r="D2" s="4" t="s">
        <v>319</v>
      </c>
      <c r="E2" s="4" t="s">
        <v>958</v>
      </c>
      <c r="F2" s="5">
        <v>1</v>
      </c>
      <c r="G2" s="6">
        <f>SUM(O2,P2,R2)</f>
        <v>37</v>
      </c>
      <c r="H2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34</v>
      </c>
      <c r="I2" s="8">
        <v>0</v>
      </c>
      <c r="J2" s="8">
        <v>0</v>
      </c>
      <c r="K2" s="30">
        <v>4</v>
      </c>
      <c r="L2" s="31">
        <v>16</v>
      </c>
      <c r="M2" s="9">
        <v>0</v>
      </c>
      <c r="N2" s="32">
        <v>0</v>
      </c>
      <c r="O2" s="10">
        <f>SUM(Q2,S2,X2,AC2,AF2,AI2,AJ2,AL2,AP2)</f>
        <v>10</v>
      </c>
      <c r="P2" s="11">
        <f>SUM(T2,Y2,AB2,AD2,AG2,AM2,AR2,AS2)</f>
        <v>12</v>
      </c>
      <c r="Q2" s="12">
        <f>SUM(U2,W2,Z2,AE2,AH2,AN2,AQ2)</f>
        <v>4</v>
      </c>
      <c r="R2" s="13">
        <f>SUM(V2,AA2,AK2,AO2)</f>
        <v>15</v>
      </c>
      <c r="S2" s="14">
        <v>6</v>
      </c>
      <c r="T2" s="15">
        <v>12</v>
      </c>
      <c r="U2" s="16">
        <v>4</v>
      </c>
      <c r="V2" s="17">
        <v>15</v>
      </c>
      <c r="W2" s="15"/>
      <c r="X2" s="16"/>
      <c r="Y2" s="18"/>
      <c r="Z2" s="17"/>
      <c r="AA2" s="18"/>
      <c r="AB2" s="16"/>
      <c r="AC2" s="16"/>
      <c r="AD2" s="16"/>
      <c r="AE2" s="16"/>
      <c r="AF2" s="15"/>
      <c r="AG2" s="19"/>
      <c r="AH2" s="15"/>
      <c r="AI2" s="16"/>
      <c r="AJ2" s="15"/>
      <c r="AK2" s="18"/>
      <c r="AL2" s="18"/>
      <c r="AM2" s="15"/>
      <c r="AN2" s="16"/>
      <c r="AO2" s="17"/>
      <c r="AP2" s="16"/>
      <c r="AQ2" s="16"/>
      <c r="AR2" s="16"/>
      <c r="AS2" s="273"/>
    </row>
    <row r="3" spans="1:45" s="207" customFormat="1" x14ac:dyDescent="0.25">
      <c r="A3" s="2" t="s">
        <v>231</v>
      </c>
      <c r="B3" s="3" t="s">
        <v>35</v>
      </c>
      <c r="C3" s="4" t="s">
        <v>775</v>
      </c>
      <c r="D3" s="4" t="s">
        <v>774</v>
      </c>
      <c r="E3" s="4" t="s">
        <v>86</v>
      </c>
      <c r="F3" s="5">
        <v>2</v>
      </c>
      <c r="G3" s="6">
        <f>SUM(O3,P3,R3)</f>
        <v>32</v>
      </c>
      <c r="H3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20</v>
      </c>
      <c r="I3" s="8">
        <v>0</v>
      </c>
      <c r="J3" s="8">
        <v>0</v>
      </c>
      <c r="K3" s="30">
        <v>0</v>
      </c>
      <c r="L3" s="31">
        <v>0</v>
      </c>
      <c r="M3" s="9">
        <v>0</v>
      </c>
      <c r="N3" s="32">
        <v>0</v>
      </c>
      <c r="O3" s="10">
        <f>SUM(Q3,S3,X3,AC3,AF3,AI3,AJ3,AL3,AP3)</f>
        <v>20</v>
      </c>
      <c r="P3" s="11">
        <f>SUM(T3,Y3,AB3,AD3,AG3,AM3,AR3,AS3)</f>
        <v>0</v>
      </c>
      <c r="Q3" s="12">
        <f>SUM(U3,W3,Z3,AE3,AH3,AN3,AQ3)</f>
        <v>20</v>
      </c>
      <c r="R3" s="13">
        <f>SUM(V3,AA3,AK3,AO3)</f>
        <v>12</v>
      </c>
      <c r="S3" s="14"/>
      <c r="T3" s="15"/>
      <c r="U3" s="16">
        <v>20</v>
      </c>
      <c r="V3" s="17">
        <v>12</v>
      </c>
      <c r="W3" s="15"/>
      <c r="X3" s="16"/>
      <c r="Y3" s="18"/>
      <c r="Z3" s="17"/>
      <c r="AA3" s="18"/>
      <c r="AB3" s="16"/>
      <c r="AC3" s="16"/>
      <c r="AD3" s="16"/>
      <c r="AE3" s="16"/>
      <c r="AF3" s="15"/>
      <c r="AG3" s="19"/>
      <c r="AH3" s="15"/>
      <c r="AI3" s="16"/>
      <c r="AJ3" s="15"/>
      <c r="AK3" s="18"/>
      <c r="AL3" s="18"/>
      <c r="AM3" s="15"/>
      <c r="AN3" s="16"/>
      <c r="AO3" s="17"/>
      <c r="AP3" s="16"/>
      <c r="AQ3" s="16"/>
      <c r="AR3" s="16"/>
      <c r="AS3" s="273"/>
    </row>
    <row r="4" spans="1:45" x14ac:dyDescent="0.25">
      <c r="A4" s="2" t="s">
        <v>231</v>
      </c>
      <c r="B4" s="28" t="s">
        <v>35</v>
      </c>
      <c r="C4" s="22" t="s">
        <v>258</v>
      </c>
      <c r="D4" s="22" t="s">
        <v>259</v>
      </c>
      <c r="E4" s="22" t="s">
        <v>70</v>
      </c>
      <c r="F4" s="5">
        <v>3</v>
      </c>
      <c r="G4" s="6">
        <f>SUM(O4,P4,R4)</f>
        <v>30</v>
      </c>
      <c r="H4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44</v>
      </c>
      <c r="I4" s="8">
        <v>0</v>
      </c>
      <c r="J4" s="8">
        <v>0</v>
      </c>
      <c r="K4" s="30">
        <v>12</v>
      </c>
      <c r="L4" s="31">
        <v>32</v>
      </c>
      <c r="M4" s="9">
        <v>0</v>
      </c>
      <c r="N4" s="32">
        <v>0</v>
      </c>
      <c r="O4" s="10">
        <f>SUM(Q4,S4,X4,AC4,AF4,AI4,AJ4,AL4,AP4)</f>
        <v>12</v>
      </c>
      <c r="P4" s="11">
        <f>SUM(T4,Y4,AB4,AD4,AG4,AM4,AR4,AS4)</f>
        <v>8</v>
      </c>
      <c r="Q4" s="12">
        <f>SUM(U4,W4,Z4,AE4,AH4,AN4,AQ4)</f>
        <v>0</v>
      </c>
      <c r="R4" s="13">
        <f>SUM(V4,AA4,AK4,AO4)</f>
        <v>10</v>
      </c>
      <c r="S4" s="14">
        <v>12</v>
      </c>
      <c r="T4" s="15">
        <v>8</v>
      </c>
      <c r="U4" s="16"/>
      <c r="V4" s="17">
        <v>10</v>
      </c>
      <c r="W4" s="15"/>
      <c r="X4" s="16"/>
      <c r="Y4" s="18"/>
      <c r="Z4" s="17"/>
      <c r="AA4" s="18"/>
      <c r="AB4" s="16"/>
      <c r="AC4" s="16"/>
      <c r="AD4" s="16"/>
      <c r="AE4" s="17"/>
      <c r="AF4" s="15"/>
      <c r="AG4" s="19"/>
      <c r="AH4" s="15"/>
      <c r="AI4" s="16"/>
      <c r="AJ4" s="15"/>
      <c r="AK4" s="18"/>
      <c r="AL4" s="18"/>
      <c r="AM4" s="15"/>
      <c r="AN4" s="16"/>
      <c r="AO4" s="17"/>
      <c r="AP4" s="16"/>
      <c r="AQ4" s="16"/>
      <c r="AR4" s="16"/>
      <c r="AS4" s="273"/>
    </row>
    <row r="5" spans="1:45" x14ac:dyDescent="0.25">
      <c r="A5" s="20" t="s">
        <v>231</v>
      </c>
      <c r="B5" s="21" t="s">
        <v>35</v>
      </c>
      <c r="C5" s="22" t="s">
        <v>297</v>
      </c>
      <c r="D5" s="22" t="s">
        <v>298</v>
      </c>
      <c r="E5" s="22" t="s">
        <v>19</v>
      </c>
      <c r="F5" s="23">
        <v>4</v>
      </c>
      <c r="G5" s="6">
        <f>SUM(O5,P5,R5)</f>
        <v>28</v>
      </c>
      <c r="H5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36</v>
      </c>
      <c r="I5" s="8">
        <v>0</v>
      </c>
      <c r="J5" s="8">
        <v>0</v>
      </c>
      <c r="K5" s="30">
        <v>0</v>
      </c>
      <c r="L5" s="31">
        <v>37</v>
      </c>
      <c r="M5" s="9">
        <v>0</v>
      </c>
      <c r="N5" s="32">
        <v>0</v>
      </c>
      <c r="O5" s="10">
        <f>SUM(Q5,S5,X5,AC5,AF5,AI5,AJ5,AL5,AP5)</f>
        <v>16</v>
      </c>
      <c r="P5" s="11">
        <f>SUM(T5,Y5,AB5,AD5,AG5,AM5,AR5,AS5)</f>
        <v>4</v>
      </c>
      <c r="Q5" s="12">
        <f>SUM(U5,W5,Z5,AE5,AH5,AN5,AQ5)</f>
        <v>12</v>
      </c>
      <c r="R5" s="13">
        <f>SUM(V5,AA5,AK5,AO5)</f>
        <v>8</v>
      </c>
      <c r="S5" s="26">
        <v>4</v>
      </c>
      <c r="T5" s="15">
        <v>4</v>
      </c>
      <c r="U5" s="16">
        <v>12</v>
      </c>
      <c r="V5" s="17">
        <v>8</v>
      </c>
      <c r="W5" s="15"/>
      <c r="X5" s="16"/>
      <c r="Y5" s="27"/>
      <c r="Z5" s="17"/>
      <c r="AA5" s="27"/>
      <c r="AB5" s="16"/>
      <c r="AC5" s="16"/>
      <c r="AD5" s="16"/>
      <c r="AE5" s="16"/>
      <c r="AF5" s="15"/>
      <c r="AG5" s="19"/>
      <c r="AH5" s="15"/>
      <c r="AI5" s="16"/>
      <c r="AJ5" s="15"/>
      <c r="AK5" s="27"/>
      <c r="AL5" s="27"/>
      <c r="AM5" s="15"/>
      <c r="AN5" s="16"/>
      <c r="AO5" s="17"/>
      <c r="AP5" s="16"/>
      <c r="AQ5" s="16"/>
      <c r="AR5" s="16"/>
      <c r="AS5" s="273"/>
    </row>
    <row r="6" spans="1:45" x14ac:dyDescent="0.25">
      <c r="A6" s="2" t="s">
        <v>231</v>
      </c>
      <c r="B6" s="3" t="s">
        <v>35</v>
      </c>
      <c r="C6" s="4" t="s">
        <v>443</v>
      </c>
      <c r="D6" s="4" t="s">
        <v>444</v>
      </c>
      <c r="E6" s="4" t="s">
        <v>67</v>
      </c>
      <c r="F6" s="5">
        <v>5</v>
      </c>
      <c r="G6" s="6">
        <f>SUM(O6,P6,R6)</f>
        <v>22</v>
      </c>
      <c r="H6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49</v>
      </c>
      <c r="I6" s="8">
        <v>0</v>
      </c>
      <c r="J6" s="8">
        <v>0</v>
      </c>
      <c r="K6" s="30">
        <v>21</v>
      </c>
      <c r="L6" s="31">
        <v>6</v>
      </c>
      <c r="M6" s="9">
        <v>0</v>
      </c>
      <c r="N6" s="32">
        <v>6</v>
      </c>
      <c r="O6" s="10">
        <f>SUM(Q6,S6,X6,AC6,AF6,AI6,AJ6,AL6,AP6)</f>
        <v>8</v>
      </c>
      <c r="P6" s="11">
        <f>SUM(T6,Y6,AB6,AD6,AG6,AM6,AR6,AS6)</f>
        <v>10</v>
      </c>
      <c r="Q6" s="12">
        <f>SUM(U6,W6,Z6,AE6,AH6,AN6,AQ6)</f>
        <v>8</v>
      </c>
      <c r="R6" s="13">
        <f>SUM(V6,AA6,AK6,AO6)</f>
        <v>4</v>
      </c>
      <c r="S6" s="14"/>
      <c r="T6" s="15">
        <v>10</v>
      </c>
      <c r="U6" s="16">
        <v>8</v>
      </c>
      <c r="V6" s="17">
        <v>4</v>
      </c>
      <c r="W6" s="15"/>
      <c r="X6" s="16"/>
      <c r="Y6" s="18"/>
      <c r="Z6" s="17"/>
      <c r="AA6" s="18"/>
      <c r="AB6" s="16"/>
      <c r="AC6" s="16"/>
      <c r="AD6" s="16"/>
      <c r="AE6" s="16"/>
      <c r="AF6" s="15"/>
      <c r="AG6" s="19"/>
      <c r="AH6" s="15"/>
      <c r="AI6" s="16"/>
      <c r="AJ6" s="15"/>
      <c r="AK6" s="18"/>
      <c r="AL6" s="18"/>
      <c r="AM6" s="15"/>
      <c r="AN6" s="16"/>
      <c r="AO6" s="17"/>
      <c r="AP6" s="16"/>
      <c r="AQ6" s="16"/>
      <c r="AR6" s="16"/>
      <c r="AS6" s="273"/>
    </row>
    <row r="7" spans="1:45" x14ac:dyDescent="0.25">
      <c r="A7" s="2" t="s">
        <v>231</v>
      </c>
      <c r="B7" s="28" t="s">
        <v>35</v>
      </c>
      <c r="C7" s="22" t="s">
        <v>336</v>
      </c>
      <c r="D7" s="22" t="s">
        <v>161</v>
      </c>
      <c r="E7" s="22" t="s">
        <v>77</v>
      </c>
      <c r="F7" s="5">
        <v>5</v>
      </c>
      <c r="G7" s="6">
        <f>SUM(O7,P7,R7)</f>
        <v>22</v>
      </c>
      <c r="H7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16</v>
      </c>
      <c r="I7" s="8">
        <v>0</v>
      </c>
      <c r="J7" s="8">
        <v>0</v>
      </c>
      <c r="K7" s="30">
        <v>0</v>
      </c>
      <c r="L7" s="31">
        <v>0</v>
      </c>
      <c r="M7" s="9">
        <v>0</v>
      </c>
      <c r="N7" s="32">
        <v>0</v>
      </c>
      <c r="O7" s="10">
        <f>SUM(Q7,S7,X7,AC7,AF7,AI7,AJ7,AL7,AP7)</f>
        <v>16</v>
      </c>
      <c r="P7" s="11">
        <f>SUM(T7,Y7,AB7,AD7,AG7,AM7,AR7,AS7)</f>
        <v>0</v>
      </c>
      <c r="Q7" s="12">
        <f>SUM(U7,W7,Z7,AE7,AH7,AN7,AQ7)</f>
        <v>6</v>
      </c>
      <c r="R7" s="13">
        <f>SUM(V7,AA7,AK7,AO7)</f>
        <v>6</v>
      </c>
      <c r="S7" s="14">
        <v>10</v>
      </c>
      <c r="T7" s="15"/>
      <c r="U7" s="16">
        <v>6</v>
      </c>
      <c r="V7" s="17">
        <v>6</v>
      </c>
      <c r="W7" s="15"/>
      <c r="X7" s="16"/>
      <c r="Y7" s="18"/>
      <c r="Z7" s="17"/>
      <c r="AA7" s="18"/>
      <c r="AB7" s="16"/>
      <c r="AC7" s="16"/>
      <c r="AD7" s="16"/>
      <c r="AE7" s="17"/>
      <c r="AF7" s="15"/>
      <c r="AG7" s="19"/>
      <c r="AH7" s="15"/>
      <c r="AI7" s="16"/>
      <c r="AJ7" s="15"/>
      <c r="AK7" s="18"/>
      <c r="AL7" s="18"/>
      <c r="AM7" s="15"/>
      <c r="AN7" s="16"/>
      <c r="AO7" s="17"/>
      <c r="AP7" s="16"/>
      <c r="AQ7" s="16"/>
      <c r="AR7" s="16"/>
      <c r="AS7" s="273"/>
    </row>
    <row r="8" spans="1:45" x14ac:dyDescent="0.25">
      <c r="A8" s="2" t="s">
        <v>231</v>
      </c>
      <c r="B8" s="28" t="s">
        <v>35</v>
      </c>
      <c r="C8" s="22" t="s">
        <v>293</v>
      </c>
      <c r="D8" s="22" t="s">
        <v>66</v>
      </c>
      <c r="E8" s="22" t="s">
        <v>958</v>
      </c>
      <c r="F8" s="5">
        <v>7</v>
      </c>
      <c r="G8" s="6">
        <f>SUM(O8,P8,R8)</f>
        <v>7</v>
      </c>
      <c r="H8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24</v>
      </c>
      <c r="I8" s="8">
        <v>0</v>
      </c>
      <c r="J8" s="8">
        <v>0</v>
      </c>
      <c r="K8" s="30">
        <v>4</v>
      </c>
      <c r="L8" s="31">
        <v>26</v>
      </c>
      <c r="M8" s="9">
        <v>0</v>
      </c>
      <c r="N8" s="32">
        <v>0</v>
      </c>
      <c r="O8" s="10">
        <f>SUM(Q8,S8,X8,AC8,AF8,AI8,AJ8,AL8,AP8)</f>
        <v>0</v>
      </c>
      <c r="P8" s="11">
        <f>SUM(T8,Y8,AB8,AD8,AG8,AM8,AR8,AS8)</f>
        <v>6</v>
      </c>
      <c r="Q8" s="12">
        <f>SUM(U8,W8,Z8,AE8,AH8,AN8,AQ8)</f>
        <v>0</v>
      </c>
      <c r="R8" s="13">
        <f>SUM(V8,AA8,AK8,AO8)</f>
        <v>1</v>
      </c>
      <c r="S8" s="14"/>
      <c r="T8" s="15">
        <v>6</v>
      </c>
      <c r="U8" s="16"/>
      <c r="V8" s="17">
        <v>1</v>
      </c>
      <c r="W8" s="15"/>
      <c r="X8" s="16"/>
      <c r="Y8" s="18"/>
      <c r="Z8" s="17"/>
      <c r="AA8" s="18"/>
      <c r="AB8" s="16"/>
      <c r="AC8" s="16"/>
      <c r="AD8" s="16"/>
      <c r="AE8" s="17"/>
      <c r="AF8" s="15"/>
      <c r="AG8" s="19"/>
      <c r="AH8" s="15"/>
      <c r="AI8" s="16"/>
      <c r="AJ8" s="15"/>
      <c r="AK8" s="18"/>
      <c r="AL8" s="18"/>
      <c r="AM8" s="15"/>
      <c r="AN8" s="16"/>
      <c r="AO8" s="17"/>
      <c r="AP8" s="16"/>
      <c r="AQ8" s="16"/>
      <c r="AR8" s="16"/>
      <c r="AS8" s="273"/>
    </row>
    <row r="9" spans="1:45" x14ac:dyDescent="0.25">
      <c r="A9" s="2" t="s">
        <v>231</v>
      </c>
      <c r="B9" s="28" t="s">
        <v>35</v>
      </c>
      <c r="C9" s="22" t="s">
        <v>260</v>
      </c>
      <c r="D9" s="22" t="s">
        <v>261</v>
      </c>
      <c r="E9" s="22" t="s">
        <v>262</v>
      </c>
      <c r="F9" s="5">
        <v>8</v>
      </c>
      <c r="G9" s="6">
        <f>SUM(O9,P9,R9)</f>
        <v>2</v>
      </c>
      <c r="H9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30</v>
      </c>
      <c r="I9" s="8">
        <v>0</v>
      </c>
      <c r="J9" s="8">
        <v>0</v>
      </c>
      <c r="K9" s="30">
        <v>10</v>
      </c>
      <c r="L9" s="31">
        <v>22</v>
      </c>
      <c r="M9" s="9">
        <v>0</v>
      </c>
      <c r="N9" s="32">
        <v>0</v>
      </c>
      <c r="O9" s="10">
        <f>SUM(Q9,S9,X9,AC9,AF9,AI9,AJ9,AL9,AP9)</f>
        <v>0</v>
      </c>
      <c r="P9" s="11">
        <f>SUM(T9,Y9,AB9,AD9,AG9,AM9,AR9,AS9)</f>
        <v>2</v>
      </c>
      <c r="Q9" s="12">
        <f>SUM(U9,W9,Z9,AE9,AH9,AN9,AQ9)</f>
        <v>0</v>
      </c>
      <c r="R9" s="13">
        <f>SUM(V9,AA9,AK9,AO9)</f>
        <v>0</v>
      </c>
      <c r="S9" s="14"/>
      <c r="T9" s="15">
        <v>2</v>
      </c>
      <c r="U9" s="16"/>
      <c r="V9" s="17"/>
      <c r="W9" s="15"/>
      <c r="X9" s="16"/>
      <c r="Y9" s="18"/>
      <c r="Z9" s="17"/>
      <c r="AA9" s="18"/>
      <c r="AB9" s="16"/>
      <c r="AC9" s="16"/>
      <c r="AD9" s="16"/>
      <c r="AE9" s="16"/>
      <c r="AF9" s="15"/>
      <c r="AG9" s="19"/>
      <c r="AH9" s="15"/>
      <c r="AI9" s="16"/>
      <c r="AJ9" s="15"/>
      <c r="AK9" s="18"/>
      <c r="AL9" s="18"/>
      <c r="AM9" s="15"/>
      <c r="AN9" s="16"/>
      <c r="AO9" s="17"/>
      <c r="AP9" s="16"/>
      <c r="AQ9" s="16"/>
      <c r="AR9" s="16"/>
      <c r="AS9" s="273"/>
    </row>
    <row r="10" spans="1:45" x14ac:dyDescent="0.25">
      <c r="A10" s="2" t="s">
        <v>231</v>
      </c>
      <c r="B10" s="28" t="s">
        <v>35</v>
      </c>
      <c r="C10" s="22" t="s">
        <v>320</v>
      </c>
      <c r="D10" s="22" t="s">
        <v>46</v>
      </c>
      <c r="E10" s="22" t="s">
        <v>33</v>
      </c>
      <c r="F10" s="5">
        <v>8</v>
      </c>
      <c r="G10" s="6">
        <f>SUM(O10,P10,R10)</f>
        <v>2</v>
      </c>
      <c r="H10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6</v>
      </c>
      <c r="I10" s="8">
        <v>0</v>
      </c>
      <c r="J10" s="8">
        <v>0</v>
      </c>
      <c r="K10" s="30">
        <v>4</v>
      </c>
      <c r="L10" s="31">
        <v>0</v>
      </c>
      <c r="M10" s="9">
        <v>0</v>
      </c>
      <c r="N10" s="32">
        <v>0</v>
      </c>
      <c r="O10" s="10">
        <f>SUM(Q10,S10,X10,AC10,AF10,AI10,AJ10,AL10,AP10)</f>
        <v>2</v>
      </c>
      <c r="P10" s="11">
        <f>SUM(T10,Y10,AB10,AD10,AG10,AM10,AR10,AS10)</f>
        <v>0</v>
      </c>
      <c r="Q10" s="12">
        <f>SUM(U10,W10,Z10,AE10,AH10,AN10,AQ10)</f>
        <v>0</v>
      </c>
      <c r="R10" s="13">
        <f>SUM(V10,AA10,AK10,AO10)</f>
        <v>0</v>
      </c>
      <c r="S10" s="14">
        <v>2</v>
      </c>
      <c r="T10" s="15"/>
      <c r="U10" s="16"/>
      <c r="V10" s="17"/>
      <c r="W10" s="15"/>
      <c r="X10" s="16"/>
      <c r="Y10" s="18"/>
      <c r="Z10" s="17"/>
      <c r="AA10" s="18"/>
      <c r="AB10" s="16"/>
      <c r="AC10" s="16"/>
      <c r="AD10" s="16"/>
      <c r="AE10" s="17"/>
      <c r="AF10" s="15"/>
      <c r="AG10" s="19"/>
      <c r="AH10" s="15"/>
      <c r="AI10" s="16"/>
      <c r="AJ10" s="15"/>
      <c r="AK10" s="18"/>
      <c r="AL10" s="18"/>
      <c r="AM10" s="15"/>
      <c r="AN10" s="16"/>
      <c r="AO10" s="17"/>
      <c r="AP10" s="16"/>
      <c r="AQ10" s="16"/>
      <c r="AR10" s="16"/>
      <c r="AS10" s="273"/>
    </row>
    <row r="11" spans="1:45" x14ac:dyDescent="0.25">
      <c r="A11" s="2" t="s">
        <v>231</v>
      </c>
      <c r="B11" s="3" t="s">
        <v>35</v>
      </c>
      <c r="C11" s="22" t="s">
        <v>612</v>
      </c>
      <c r="D11" s="22" t="s">
        <v>287</v>
      </c>
      <c r="E11" s="22" t="s">
        <v>823</v>
      </c>
      <c r="F11" s="5">
        <v>8</v>
      </c>
      <c r="G11" s="6">
        <f>SUM(O11,P11,R11)</f>
        <v>2</v>
      </c>
      <c r="H11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20</v>
      </c>
      <c r="I11" s="8">
        <v>0</v>
      </c>
      <c r="J11" s="8">
        <v>0</v>
      </c>
      <c r="K11" s="30">
        <v>14</v>
      </c>
      <c r="L11" s="31">
        <v>4</v>
      </c>
      <c r="M11" s="9">
        <v>0</v>
      </c>
      <c r="N11" s="32">
        <v>0</v>
      </c>
      <c r="O11" s="10">
        <f>SUM(Q11,S11,X11,AC11,AF11,AI11,AJ11,AL11,AP11)</f>
        <v>2</v>
      </c>
      <c r="P11" s="11">
        <f>SUM(T11,Y11,AB11,AD11,AG11,AM11,AR11,AS11)</f>
        <v>0</v>
      </c>
      <c r="Q11" s="12">
        <f>SUM(U11,W11,Z11,AE11,AH11,AN11,AQ11)</f>
        <v>2</v>
      </c>
      <c r="R11" s="13">
        <f>SUM(V11,AA11,AK11,AO11)</f>
        <v>0</v>
      </c>
      <c r="S11" s="14"/>
      <c r="T11" s="15"/>
      <c r="U11" s="16">
        <v>2</v>
      </c>
      <c r="V11" s="17"/>
      <c r="W11" s="15"/>
      <c r="X11" s="16"/>
      <c r="Y11" s="18"/>
      <c r="Z11" s="17"/>
      <c r="AA11" s="18"/>
      <c r="AB11" s="16"/>
      <c r="AC11" s="16"/>
      <c r="AD11" s="16"/>
      <c r="AE11" s="16"/>
      <c r="AF11" s="15"/>
      <c r="AG11" s="19"/>
      <c r="AH11" s="15"/>
      <c r="AI11" s="16"/>
      <c r="AJ11" s="15"/>
      <c r="AK11" s="18"/>
      <c r="AL11" s="18"/>
      <c r="AM11" s="15"/>
      <c r="AN11" s="16"/>
      <c r="AO11" s="17"/>
      <c r="AP11" s="16"/>
      <c r="AQ11" s="16"/>
      <c r="AR11" s="16"/>
      <c r="AS11" s="273"/>
    </row>
    <row r="12" spans="1:45" x14ac:dyDescent="0.25">
      <c r="A12" s="379" t="s">
        <v>231</v>
      </c>
      <c r="B12" s="380" t="s">
        <v>35</v>
      </c>
      <c r="C12" s="381" t="s">
        <v>806</v>
      </c>
      <c r="D12" s="381" t="s">
        <v>807</v>
      </c>
      <c r="E12" s="381" t="s">
        <v>958</v>
      </c>
      <c r="F12" s="383"/>
      <c r="G12" s="384">
        <f>SUM(O12,P12,R12)</f>
        <v>80</v>
      </c>
      <c r="H12" s="385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60</v>
      </c>
      <c r="I12" s="386">
        <v>0</v>
      </c>
      <c r="J12" s="386">
        <v>0</v>
      </c>
      <c r="K12" s="405">
        <v>25</v>
      </c>
      <c r="L12" s="406">
        <v>40</v>
      </c>
      <c r="M12" s="389">
        <v>0</v>
      </c>
      <c r="N12" s="390">
        <v>0</v>
      </c>
      <c r="O12" s="391">
        <f>SUM(Q12,S12,X12,AC12,AF12,AI12,AJ12,AL12,AP12)</f>
        <v>35</v>
      </c>
      <c r="P12" s="392">
        <f>SUM(T12,Y12,AB12,AD12,AG12,AM12,AR12,AS12)</f>
        <v>20</v>
      </c>
      <c r="Q12" s="393">
        <f>SUM(U12,W12,Z12,AE12,AH12,AN12,AQ12)</f>
        <v>15</v>
      </c>
      <c r="R12" s="394">
        <f>SUM(V12,AA12,AK12,AO12)</f>
        <v>25</v>
      </c>
      <c r="S12" s="395">
        <v>20</v>
      </c>
      <c r="T12" s="396">
        <v>20</v>
      </c>
      <c r="U12" s="397">
        <v>15</v>
      </c>
      <c r="V12" s="407">
        <v>25</v>
      </c>
      <c r="W12" s="396"/>
      <c r="X12" s="397"/>
      <c r="Y12" s="399"/>
      <c r="Z12" s="407"/>
      <c r="AA12" s="399"/>
      <c r="AB12" s="397"/>
      <c r="AC12" s="397"/>
      <c r="AD12" s="397"/>
      <c r="AE12" s="397"/>
      <c r="AF12" s="396"/>
      <c r="AG12" s="408"/>
      <c r="AH12" s="396"/>
      <c r="AI12" s="397"/>
      <c r="AJ12" s="396"/>
      <c r="AK12" s="399"/>
      <c r="AL12" s="399"/>
      <c r="AM12" s="396"/>
      <c r="AN12" s="397"/>
      <c r="AO12" s="407"/>
      <c r="AP12" s="397"/>
      <c r="AQ12" s="397"/>
      <c r="AR12" s="397"/>
      <c r="AS12" s="400"/>
    </row>
    <row r="13" spans="1:45" x14ac:dyDescent="0.25">
      <c r="A13" s="379" t="s">
        <v>231</v>
      </c>
      <c r="B13" s="412" t="s">
        <v>35</v>
      </c>
      <c r="C13" s="413" t="s">
        <v>251</v>
      </c>
      <c r="D13" s="413" t="s">
        <v>184</v>
      </c>
      <c r="E13" s="413" t="s">
        <v>77</v>
      </c>
      <c r="F13" s="383"/>
      <c r="G13" s="384">
        <f>SUM(O13,P13,R13)</f>
        <v>60</v>
      </c>
      <c r="H13" s="385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60</v>
      </c>
      <c r="I13" s="386">
        <v>0</v>
      </c>
      <c r="J13" s="386">
        <v>0</v>
      </c>
      <c r="K13" s="405">
        <v>34</v>
      </c>
      <c r="L13" s="406">
        <v>25</v>
      </c>
      <c r="M13" s="389">
        <v>0</v>
      </c>
      <c r="N13" s="390">
        <v>0</v>
      </c>
      <c r="O13" s="391">
        <f>SUM(Q13,S13,X13,AC13,AF13,AI13,AJ13,AL13,AP13)</f>
        <v>25</v>
      </c>
      <c r="P13" s="392">
        <f>SUM(T13,Y13,AB13,AD13,AG13,AM13,AR13,AS13)</f>
        <v>15</v>
      </c>
      <c r="Q13" s="393">
        <f>SUM(U13,W13,Z13,AE13,AH13,AN13,AQ13)</f>
        <v>10</v>
      </c>
      <c r="R13" s="394">
        <f>SUM(V13,AA13,AK13,AO13)</f>
        <v>20</v>
      </c>
      <c r="S13" s="395">
        <v>15</v>
      </c>
      <c r="T13" s="396">
        <v>15</v>
      </c>
      <c r="U13" s="397">
        <v>10</v>
      </c>
      <c r="V13" s="407">
        <v>20</v>
      </c>
      <c r="W13" s="396"/>
      <c r="X13" s="397"/>
      <c r="Y13" s="399"/>
      <c r="Z13" s="407"/>
      <c r="AA13" s="399"/>
      <c r="AB13" s="397"/>
      <c r="AC13" s="397"/>
      <c r="AD13" s="397"/>
      <c r="AE13" s="397"/>
      <c r="AF13" s="396"/>
      <c r="AG13" s="408"/>
      <c r="AH13" s="396"/>
      <c r="AI13" s="397"/>
      <c r="AJ13" s="396"/>
      <c r="AK13" s="399"/>
      <c r="AL13" s="399"/>
      <c r="AM13" s="396"/>
      <c r="AN13" s="397"/>
      <c r="AO13" s="407"/>
      <c r="AP13" s="397"/>
      <c r="AQ13" s="397"/>
      <c r="AR13" s="397"/>
      <c r="AS13" s="400"/>
    </row>
    <row r="14" spans="1:45" x14ac:dyDescent="0.25">
      <c r="A14" s="20" t="s">
        <v>231</v>
      </c>
      <c r="B14" s="21" t="s">
        <v>35</v>
      </c>
      <c r="C14" s="22" t="s">
        <v>270</v>
      </c>
      <c r="D14" s="22" t="s">
        <v>271</v>
      </c>
      <c r="E14" s="22" t="s">
        <v>958</v>
      </c>
      <c r="F14" s="23"/>
      <c r="G14" s="6">
        <f>SUM(O14,P14,R14)</f>
        <v>0</v>
      </c>
      <c r="H14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43</v>
      </c>
      <c r="I14" s="8">
        <v>0</v>
      </c>
      <c r="J14" s="8">
        <v>0</v>
      </c>
      <c r="K14" s="30">
        <v>23</v>
      </c>
      <c r="L14" s="31">
        <v>50</v>
      </c>
      <c r="M14" s="9">
        <v>0</v>
      </c>
      <c r="N14" s="32">
        <v>0</v>
      </c>
      <c r="O14" s="10">
        <f>SUM(Q14,S14,X14,AC14,AF14,AI14,AJ14,AL14,AP14)</f>
        <v>0</v>
      </c>
      <c r="P14" s="11">
        <f>SUM(T14,Y14,AB14,AD14,AG14,AM14,AR14,AS14)</f>
        <v>0</v>
      </c>
      <c r="Q14" s="12">
        <f>SUM(U14,W14,Z14,AE14,AH14,AN14,AQ14)</f>
        <v>0</v>
      </c>
      <c r="R14" s="13">
        <f>SUM(V14,AA14,AK14,AO14)</f>
        <v>0</v>
      </c>
      <c r="S14" s="26"/>
      <c r="T14" s="15"/>
      <c r="U14" s="16"/>
      <c r="V14" s="17"/>
      <c r="W14" s="15"/>
      <c r="X14" s="16"/>
      <c r="Y14" s="27"/>
      <c r="Z14" s="17"/>
      <c r="AA14" s="27"/>
      <c r="AB14" s="16"/>
      <c r="AC14" s="16"/>
      <c r="AD14" s="16"/>
      <c r="AE14" s="16"/>
      <c r="AF14" s="15"/>
      <c r="AG14" s="19"/>
      <c r="AH14" s="15"/>
      <c r="AI14" s="16"/>
      <c r="AJ14" s="15"/>
      <c r="AK14" s="27"/>
      <c r="AL14" s="27"/>
      <c r="AM14" s="15"/>
      <c r="AN14" s="16"/>
      <c r="AO14" s="17"/>
      <c r="AP14" s="16"/>
      <c r="AQ14" s="16"/>
      <c r="AR14" s="16"/>
      <c r="AS14" s="273"/>
    </row>
    <row r="15" spans="1:45" x14ac:dyDescent="0.25">
      <c r="A15" s="2" t="s">
        <v>231</v>
      </c>
      <c r="B15" s="3" t="s">
        <v>35</v>
      </c>
      <c r="C15" s="4" t="s">
        <v>391</v>
      </c>
      <c r="D15" s="4" t="s">
        <v>277</v>
      </c>
      <c r="E15" s="4" t="s">
        <v>33</v>
      </c>
      <c r="F15" s="5"/>
      <c r="G15" s="6">
        <f>SUM(O15,P15,R15)</f>
        <v>0</v>
      </c>
      <c r="H15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48</v>
      </c>
      <c r="I15" s="8">
        <v>0</v>
      </c>
      <c r="J15" s="8">
        <v>0</v>
      </c>
      <c r="K15" s="30">
        <v>48</v>
      </c>
      <c r="L15" s="31">
        <v>0</v>
      </c>
      <c r="M15" s="9">
        <v>0</v>
      </c>
      <c r="N15" s="32">
        <v>0</v>
      </c>
      <c r="O15" s="10">
        <f>SUM(Q15,S15,X15,AC15,AF15,AI15,AJ15,AL15,AP15)</f>
        <v>0</v>
      </c>
      <c r="P15" s="11">
        <f>SUM(T15,Y15,AB15,AD15,AG15,AM15,AR15,AS15)</f>
        <v>0</v>
      </c>
      <c r="Q15" s="12">
        <f>SUM(U15,W15,Z15,AE15,AH15,AN15,AQ15)</f>
        <v>0</v>
      </c>
      <c r="R15" s="13">
        <f>SUM(V15,AA15,AK15,AO15)</f>
        <v>0</v>
      </c>
      <c r="S15" s="14"/>
      <c r="T15" s="15"/>
      <c r="U15" s="16"/>
      <c r="V15" s="17"/>
      <c r="W15" s="15"/>
      <c r="X15" s="16"/>
      <c r="Y15" s="18"/>
      <c r="Z15" s="17"/>
      <c r="AA15" s="18"/>
      <c r="AB15" s="16"/>
      <c r="AC15" s="16"/>
      <c r="AD15" s="16"/>
      <c r="AE15" s="16"/>
      <c r="AF15" s="15"/>
      <c r="AG15" s="19"/>
      <c r="AH15" s="15"/>
      <c r="AI15" s="16"/>
      <c r="AJ15" s="15"/>
      <c r="AK15" s="18"/>
      <c r="AL15" s="18"/>
      <c r="AM15" s="15"/>
      <c r="AN15" s="16"/>
      <c r="AO15" s="17"/>
      <c r="AP15" s="16"/>
      <c r="AQ15" s="16"/>
      <c r="AR15" s="16"/>
      <c r="AS15" s="273"/>
    </row>
    <row r="16" spans="1:45" x14ac:dyDescent="0.25">
      <c r="A16" s="2" t="s">
        <v>231</v>
      </c>
      <c r="B16" s="28" t="s">
        <v>35</v>
      </c>
      <c r="C16" s="22" t="s">
        <v>237</v>
      </c>
      <c r="D16" s="22" t="s">
        <v>165</v>
      </c>
      <c r="E16" s="22" t="s">
        <v>86</v>
      </c>
      <c r="F16" s="5"/>
      <c r="G16" s="6">
        <f>SUM(O16,P16,R16)</f>
        <v>0</v>
      </c>
      <c r="H16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57</v>
      </c>
      <c r="I16" s="8">
        <v>0</v>
      </c>
      <c r="J16" s="8">
        <v>0</v>
      </c>
      <c r="K16" s="30">
        <v>57</v>
      </c>
      <c r="L16" s="31">
        <v>0</v>
      </c>
      <c r="M16" s="9">
        <v>0</v>
      </c>
      <c r="N16" s="32">
        <v>0</v>
      </c>
      <c r="O16" s="10">
        <f>SUM(Q16,S16,X16,AC16,AF16,AI16,AJ16,AL16,AP16)</f>
        <v>0</v>
      </c>
      <c r="P16" s="11">
        <f>SUM(T16,Y16,AB16,AD16,AG16,AM16,AR16,AS16)</f>
        <v>0</v>
      </c>
      <c r="Q16" s="12">
        <f>SUM(U16,W16,Z16,AE16,AH16,AN16,AQ16)</f>
        <v>0</v>
      </c>
      <c r="R16" s="13">
        <f>SUM(V16,AA16,AK16,AO16)</f>
        <v>0</v>
      </c>
      <c r="S16" s="14"/>
      <c r="T16" s="15"/>
      <c r="U16" s="16"/>
      <c r="V16" s="17"/>
      <c r="W16" s="15"/>
      <c r="X16" s="16"/>
      <c r="Y16" s="18"/>
      <c r="Z16" s="17"/>
      <c r="AA16" s="18"/>
      <c r="AB16" s="16"/>
      <c r="AC16" s="16"/>
      <c r="AD16" s="16"/>
      <c r="AE16" s="17"/>
      <c r="AF16" s="15"/>
      <c r="AG16" s="19"/>
      <c r="AH16" s="15"/>
      <c r="AI16" s="16"/>
      <c r="AJ16" s="15"/>
      <c r="AK16" s="18"/>
      <c r="AL16" s="18"/>
      <c r="AM16" s="15"/>
      <c r="AN16" s="16"/>
      <c r="AO16" s="17"/>
      <c r="AP16" s="16"/>
      <c r="AQ16" s="16"/>
      <c r="AR16" s="16"/>
      <c r="AS16" s="273"/>
    </row>
    <row r="17" spans="1:45" x14ac:dyDescent="0.25">
      <c r="A17" s="2" t="s">
        <v>231</v>
      </c>
      <c r="B17" s="3" t="s">
        <v>35</v>
      </c>
      <c r="C17" s="4" t="s">
        <v>253</v>
      </c>
      <c r="D17" s="4" t="s">
        <v>184</v>
      </c>
      <c r="E17" s="4" t="s">
        <v>47</v>
      </c>
      <c r="F17" s="5"/>
      <c r="G17" s="6">
        <f>SUM(O17,P17,R17)</f>
        <v>0</v>
      </c>
      <c r="H17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36</v>
      </c>
      <c r="I17" s="8">
        <v>0</v>
      </c>
      <c r="J17" s="8">
        <v>0</v>
      </c>
      <c r="K17" s="30">
        <v>16</v>
      </c>
      <c r="L17" s="31">
        <v>21</v>
      </c>
      <c r="M17" s="9">
        <v>0</v>
      </c>
      <c r="N17" s="32">
        <v>0</v>
      </c>
      <c r="O17" s="10">
        <f>SUM(Q17,S17,X17,AC17,AF17,AI17,AJ17,AL17,AP17)</f>
        <v>0</v>
      </c>
      <c r="P17" s="11">
        <f>SUM(T17,Y17,AB17,AD17,AG17,AM17,AR17,AS17)</f>
        <v>0</v>
      </c>
      <c r="Q17" s="12">
        <f>SUM(U17,W17,Z17,AE17,AH17,AN17,AQ17)</f>
        <v>0</v>
      </c>
      <c r="R17" s="13">
        <f>SUM(V17,AA17,AK17,AO17)</f>
        <v>0</v>
      </c>
      <c r="S17" s="14"/>
      <c r="T17" s="15"/>
      <c r="U17" s="16"/>
      <c r="V17" s="17"/>
      <c r="W17" s="15"/>
      <c r="X17" s="16"/>
      <c r="Y17" s="18"/>
      <c r="Z17" s="17"/>
      <c r="AA17" s="18"/>
      <c r="AB17" s="16"/>
      <c r="AC17" s="16"/>
      <c r="AD17" s="16"/>
      <c r="AE17" s="16"/>
      <c r="AF17" s="15"/>
      <c r="AG17" s="19"/>
      <c r="AH17" s="15"/>
      <c r="AI17" s="16"/>
      <c r="AJ17" s="15"/>
      <c r="AK17" s="18"/>
      <c r="AL17" s="18"/>
      <c r="AM17" s="15"/>
      <c r="AN17" s="16"/>
      <c r="AO17" s="17"/>
      <c r="AP17" s="16"/>
      <c r="AQ17" s="16"/>
      <c r="AR17" s="16"/>
      <c r="AS17" s="273"/>
    </row>
    <row r="18" spans="1:45" x14ac:dyDescent="0.25">
      <c r="A18" s="2" t="s">
        <v>231</v>
      </c>
      <c r="B18" s="3" t="s">
        <v>35</v>
      </c>
      <c r="C18" s="4" t="s">
        <v>390</v>
      </c>
      <c r="D18" s="4" t="s">
        <v>167</v>
      </c>
      <c r="E18" s="4" t="s">
        <v>33</v>
      </c>
      <c r="F18" s="5"/>
      <c r="G18" s="6">
        <f>SUM(O18,P18,R18)</f>
        <v>0</v>
      </c>
      <c r="H18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47</v>
      </c>
      <c r="I18" s="8">
        <v>0</v>
      </c>
      <c r="J18" s="8">
        <v>0</v>
      </c>
      <c r="K18" s="30">
        <v>27</v>
      </c>
      <c r="L18" s="31">
        <v>20</v>
      </c>
      <c r="M18" s="9">
        <v>0</v>
      </c>
      <c r="N18" s="32">
        <v>0</v>
      </c>
      <c r="O18" s="10">
        <f>SUM(Q18,S18,X18,AC18,AF18,AI18,AJ18,AL18,AP18)</f>
        <v>0</v>
      </c>
      <c r="P18" s="11">
        <f>SUM(T18,Y18,AB18,AD18,AG18,AM18,AR18,AS18)</f>
        <v>0</v>
      </c>
      <c r="Q18" s="12">
        <f>SUM(U18,W18,Z18,AE18,AH18,AN18,AQ18)</f>
        <v>0</v>
      </c>
      <c r="R18" s="13">
        <f>SUM(V18,AA18,AK18,AO18)</f>
        <v>0</v>
      </c>
      <c r="S18" s="14"/>
      <c r="T18" s="15"/>
      <c r="U18" s="16"/>
      <c r="V18" s="17"/>
      <c r="W18" s="15"/>
      <c r="X18" s="16"/>
      <c r="Y18" s="18"/>
      <c r="Z18" s="17"/>
      <c r="AA18" s="18"/>
      <c r="AB18" s="16"/>
      <c r="AC18" s="16"/>
      <c r="AD18" s="16"/>
      <c r="AE18" s="16"/>
      <c r="AF18" s="15"/>
      <c r="AG18" s="19"/>
      <c r="AH18" s="15"/>
      <c r="AI18" s="16"/>
      <c r="AJ18" s="15"/>
      <c r="AK18" s="18"/>
      <c r="AL18" s="18"/>
      <c r="AM18" s="15"/>
      <c r="AN18" s="16"/>
      <c r="AO18" s="17"/>
      <c r="AP18" s="16"/>
      <c r="AQ18" s="16"/>
      <c r="AR18" s="16"/>
      <c r="AS18" s="273"/>
    </row>
    <row r="19" spans="1:45" x14ac:dyDescent="0.25">
      <c r="A19" s="2" t="s">
        <v>231</v>
      </c>
      <c r="B19" s="28" t="s">
        <v>35</v>
      </c>
      <c r="C19" s="22" t="s">
        <v>247</v>
      </c>
      <c r="D19" s="22" t="s">
        <v>46</v>
      </c>
      <c r="E19" s="22" t="s">
        <v>248</v>
      </c>
      <c r="F19" s="5"/>
      <c r="G19" s="6">
        <f>SUM(O19,P19,R19)</f>
        <v>0</v>
      </c>
      <c r="H19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32</v>
      </c>
      <c r="I19" s="8">
        <v>0</v>
      </c>
      <c r="J19" s="8">
        <v>0</v>
      </c>
      <c r="K19" s="30">
        <v>32</v>
      </c>
      <c r="L19" s="31">
        <v>0</v>
      </c>
      <c r="M19" s="9">
        <v>0</v>
      </c>
      <c r="N19" s="32">
        <v>0</v>
      </c>
      <c r="O19" s="10">
        <f>SUM(Q19,S19,X19,AC19,AF19,AI19,AJ19,AL19,AP19)</f>
        <v>0</v>
      </c>
      <c r="P19" s="11">
        <f>SUM(T19,Y19,AB19,AD19,AG19,AM19,AR19,AS19)</f>
        <v>0</v>
      </c>
      <c r="Q19" s="12">
        <f>SUM(U19,W19,Z19,AE19,AH19,AN19,AQ19)</f>
        <v>0</v>
      </c>
      <c r="R19" s="13">
        <f>SUM(V19,AA19,AK19,AO19)</f>
        <v>0</v>
      </c>
      <c r="S19" s="14"/>
      <c r="T19" s="15"/>
      <c r="U19" s="16"/>
      <c r="V19" s="17"/>
      <c r="W19" s="15"/>
      <c r="X19" s="16"/>
      <c r="Y19" s="18"/>
      <c r="Z19" s="17"/>
      <c r="AA19" s="18"/>
      <c r="AB19" s="16"/>
      <c r="AC19" s="16"/>
      <c r="AD19" s="16"/>
      <c r="AE19" s="17"/>
      <c r="AF19" s="15"/>
      <c r="AG19" s="19"/>
      <c r="AH19" s="15"/>
      <c r="AI19" s="16"/>
      <c r="AJ19" s="15"/>
      <c r="AK19" s="18"/>
      <c r="AL19" s="18"/>
      <c r="AM19" s="15"/>
      <c r="AN19" s="16"/>
      <c r="AO19" s="17"/>
      <c r="AP19" s="16"/>
      <c r="AQ19" s="16"/>
      <c r="AR19" s="16"/>
      <c r="AS19" s="273"/>
    </row>
    <row r="20" spans="1:45" x14ac:dyDescent="0.25">
      <c r="A20" s="2" t="s">
        <v>231</v>
      </c>
      <c r="B20" s="33" t="s">
        <v>35</v>
      </c>
      <c r="C20" s="22" t="s">
        <v>400</v>
      </c>
      <c r="D20" s="22" t="s">
        <v>401</v>
      </c>
      <c r="E20" s="22" t="s">
        <v>67</v>
      </c>
      <c r="F20" s="5"/>
      <c r="G20" s="6">
        <f>SUM(O20,P20,R20)</f>
        <v>0</v>
      </c>
      <c r="H20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12</v>
      </c>
      <c r="I20" s="8">
        <v>0</v>
      </c>
      <c r="J20" s="8">
        <v>0</v>
      </c>
      <c r="K20" s="30">
        <v>12</v>
      </c>
      <c r="L20" s="31">
        <v>0</v>
      </c>
      <c r="M20" s="9">
        <v>0</v>
      </c>
      <c r="N20" s="32">
        <v>0</v>
      </c>
      <c r="O20" s="10">
        <f>SUM(Q20,S20,X20,AC20,AF20,AI20,AJ20,AL20,AP20)</f>
        <v>0</v>
      </c>
      <c r="P20" s="11">
        <f>SUM(T20,Y20,AB20,AD20,AG20,AM20,AR20,AS20)</f>
        <v>0</v>
      </c>
      <c r="Q20" s="12">
        <f>SUM(U20,W20,Z20,AE20,AH20,AN20,AQ20)</f>
        <v>0</v>
      </c>
      <c r="R20" s="13">
        <f>SUM(V20,AA20,AK20,AO20)</f>
        <v>0</v>
      </c>
      <c r="S20" s="14"/>
      <c r="T20" s="15"/>
      <c r="U20" s="16"/>
      <c r="V20" s="17"/>
      <c r="W20" s="15"/>
      <c r="X20" s="16"/>
      <c r="Y20" s="18"/>
      <c r="Z20" s="17"/>
      <c r="AA20" s="18"/>
      <c r="AB20" s="16"/>
      <c r="AC20" s="16"/>
      <c r="AD20" s="16"/>
      <c r="AE20" s="16"/>
      <c r="AF20" s="15"/>
      <c r="AG20" s="19"/>
      <c r="AH20" s="15"/>
      <c r="AI20" s="16"/>
      <c r="AJ20" s="15"/>
      <c r="AK20" s="18"/>
      <c r="AL20" s="18"/>
      <c r="AM20" s="15"/>
      <c r="AN20" s="16"/>
      <c r="AO20" s="17"/>
      <c r="AP20" s="16"/>
      <c r="AQ20" s="16"/>
      <c r="AR20" s="16"/>
      <c r="AS20" s="273"/>
    </row>
    <row r="21" spans="1:45" x14ac:dyDescent="0.25">
      <c r="A21" s="2" t="s">
        <v>231</v>
      </c>
      <c r="B21" s="3" t="s">
        <v>35</v>
      </c>
      <c r="C21" s="4" t="s">
        <v>787</v>
      </c>
      <c r="D21" s="4" t="s">
        <v>238</v>
      </c>
      <c r="E21" s="4" t="s">
        <v>67</v>
      </c>
      <c r="F21" s="5"/>
      <c r="G21" s="6">
        <f>SUM(O21,P21,R21)</f>
        <v>0</v>
      </c>
      <c r="H21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15</v>
      </c>
      <c r="I21" s="8">
        <v>0</v>
      </c>
      <c r="J21" s="8">
        <v>0</v>
      </c>
      <c r="K21" s="30">
        <v>0</v>
      </c>
      <c r="L21" s="31">
        <v>15</v>
      </c>
      <c r="M21" s="9">
        <v>0</v>
      </c>
      <c r="N21" s="32">
        <v>0</v>
      </c>
      <c r="O21" s="10">
        <f>SUM(Q21,S21,X21,AC21,AF21,AI21,AJ21,AL21,AP21)</f>
        <v>0</v>
      </c>
      <c r="P21" s="11">
        <f>SUM(T21,Y21,AB21,AD21,AG21,AM21,AR21,AS21)</f>
        <v>0</v>
      </c>
      <c r="Q21" s="12">
        <f>SUM(U21,W21,Z21,AE21,AH21,AN21,AQ21)</f>
        <v>0</v>
      </c>
      <c r="R21" s="13">
        <f>SUM(V21,AA21,AK21,AO21)</f>
        <v>0</v>
      </c>
      <c r="S21" s="14"/>
      <c r="T21" s="15"/>
      <c r="U21" s="16"/>
      <c r="V21" s="17"/>
      <c r="W21" s="15"/>
      <c r="X21" s="16"/>
      <c r="Y21" s="18"/>
      <c r="Z21" s="17"/>
      <c r="AA21" s="18"/>
      <c r="AB21" s="16"/>
      <c r="AC21" s="16"/>
      <c r="AD21" s="16"/>
      <c r="AE21" s="16"/>
      <c r="AF21" s="15"/>
      <c r="AG21" s="19"/>
      <c r="AH21" s="15"/>
      <c r="AI21" s="16"/>
      <c r="AJ21" s="15"/>
      <c r="AK21" s="18"/>
      <c r="AL21" s="18"/>
      <c r="AM21" s="15"/>
      <c r="AN21" s="16"/>
      <c r="AO21" s="17"/>
      <c r="AP21" s="16"/>
      <c r="AQ21" s="16"/>
      <c r="AR21" s="16"/>
      <c r="AS21" s="273"/>
    </row>
    <row r="22" spans="1:45" x14ac:dyDescent="0.25">
      <c r="A22" s="2" t="s">
        <v>231</v>
      </c>
      <c r="B22" s="3" t="s">
        <v>35</v>
      </c>
      <c r="C22" s="4" t="s">
        <v>802</v>
      </c>
      <c r="D22" s="4" t="s">
        <v>287</v>
      </c>
      <c r="E22" s="4" t="s">
        <v>19</v>
      </c>
      <c r="F22" s="5"/>
      <c r="G22" s="6">
        <f>SUM(O22,P22,R22)</f>
        <v>0</v>
      </c>
      <c r="H22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25</v>
      </c>
      <c r="I22" s="8">
        <v>0</v>
      </c>
      <c r="J22" s="8">
        <v>0</v>
      </c>
      <c r="K22" s="30">
        <v>25</v>
      </c>
      <c r="L22" s="31">
        <v>0</v>
      </c>
      <c r="M22" s="9">
        <v>0</v>
      </c>
      <c r="N22" s="32">
        <v>0</v>
      </c>
      <c r="O22" s="10">
        <f>SUM(Q22,S22,X22,AC22,AF22,AI22,AJ22,AL22,AP22)</f>
        <v>0</v>
      </c>
      <c r="P22" s="11">
        <f>SUM(T22,Y22,AB22,AD22,AG22,AM22,AR22,AS22)</f>
        <v>0</v>
      </c>
      <c r="Q22" s="12">
        <f>SUM(U22,W22,Z22,AE22,AH22,AN22,AQ22)</f>
        <v>0</v>
      </c>
      <c r="R22" s="13">
        <f>SUM(V22,AA22,AK22,AO22)</f>
        <v>0</v>
      </c>
      <c r="S22" s="14"/>
      <c r="T22" s="15"/>
      <c r="U22" s="16"/>
      <c r="V22" s="17"/>
      <c r="W22" s="15"/>
      <c r="X22" s="16"/>
      <c r="Y22" s="18"/>
      <c r="Z22" s="17"/>
      <c r="AA22" s="18"/>
      <c r="AB22" s="16"/>
      <c r="AC22" s="16"/>
      <c r="AD22" s="16"/>
      <c r="AE22" s="16"/>
      <c r="AF22" s="15"/>
      <c r="AG22" s="19"/>
      <c r="AH22" s="15"/>
      <c r="AI22" s="16"/>
      <c r="AJ22" s="15"/>
      <c r="AK22" s="18"/>
      <c r="AL22" s="18"/>
      <c r="AM22" s="15"/>
      <c r="AN22" s="16"/>
      <c r="AO22" s="17"/>
      <c r="AP22" s="16"/>
      <c r="AQ22" s="16"/>
      <c r="AR22" s="16"/>
      <c r="AS22" s="273"/>
    </row>
    <row r="23" spans="1:45" x14ac:dyDescent="0.25">
      <c r="A23" s="2" t="s">
        <v>231</v>
      </c>
      <c r="B23" s="3" t="s">
        <v>35</v>
      </c>
      <c r="C23" s="4" t="s">
        <v>800</v>
      </c>
      <c r="D23" s="4" t="s">
        <v>801</v>
      </c>
      <c r="E23" s="4" t="s">
        <v>86</v>
      </c>
      <c r="F23" s="5"/>
      <c r="G23" s="6">
        <f>SUM(O23,P23,R23)</f>
        <v>0</v>
      </c>
      <c r="H23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24</v>
      </c>
      <c r="I23" s="8">
        <v>0</v>
      </c>
      <c r="J23" s="8">
        <v>0</v>
      </c>
      <c r="K23" s="30">
        <v>24</v>
      </c>
      <c r="L23" s="31">
        <v>0</v>
      </c>
      <c r="M23" s="9">
        <v>0</v>
      </c>
      <c r="N23" s="32">
        <v>0</v>
      </c>
      <c r="O23" s="10">
        <f>SUM(Q23,S23,X23,AC23,AF23,AI23,AJ23,AL23,AP23)</f>
        <v>0</v>
      </c>
      <c r="P23" s="11">
        <f>SUM(T23,Y23,AB23,AD23,AG23,AM23,AR23,AS23)</f>
        <v>0</v>
      </c>
      <c r="Q23" s="12">
        <f>SUM(U23,W23,Z23,AE23,AH23,AN23,AQ23)</f>
        <v>0</v>
      </c>
      <c r="R23" s="13">
        <f>SUM(V23,AA23,AK23,AO23)</f>
        <v>0</v>
      </c>
      <c r="S23" s="14"/>
      <c r="T23" s="15"/>
      <c r="U23" s="16"/>
      <c r="V23" s="17"/>
      <c r="W23" s="15"/>
      <c r="X23" s="16"/>
      <c r="Y23" s="18"/>
      <c r="Z23" s="17"/>
      <c r="AA23" s="18"/>
      <c r="AB23" s="16"/>
      <c r="AC23" s="16"/>
      <c r="AD23" s="16"/>
      <c r="AE23" s="16"/>
      <c r="AF23" s="15"/>
      <c r="AG23" s="19"/>
      <c r="AH23" s="15"/>
      <c r="AI23" s="16"/>
      <c r="AJ23" s="15"/>
      <c r="AK23" s="18"/>
      <c r="AL23" s="18"/>
      <c r="AM23" s="15"/>
      <c r="AN23" s="16"/>
      <c r="AO23" s="17"/>
      <c r="AP23" s="16"/>
      <c r="AQ23" s="16"/>
      <c r="AR23" s="16"/>
      <c r="AS23" s="273"/>
    </row>
    <row r="24" spans="1:45" x14ac:dyDescent="0.25">
      <c r="A24" s="2" t="s">
        <v>231</v>
      </c>
      <c r="B24" s="3" t="s">
        <v>35</v>
      </c>
      <c r="C24" s="4" t="s">
        <v>399</v>
      </c>
      <c r="D24" s="4" t="s">
        <v>236</v>
      </c>
      <c r="E24" s="4" t="s">
        <v>27</v>
      </c>
      <c r="F24" s="5"/>
      <c r="G24" s="6">
        <f>SUM(O24,P24,R24)</f>
        <v>0</v>
      </c>
      <c r="H24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23</v>
      </c>
      <c r="I24" s="8">
        <v>0</v>
      </c>
      <c r="J24" s="8">
        <v>0</v>
      </c>
      <c r="K24" s="30">
        <v>4</v>
      </c>
      <c r="L24" s="31">
        <v>19</v>
      </c>
      <c r="M24" s="9">
        <v>0</v>
      </c>
      <c r="N24" s="32">
        <v>0</v>
      </c>
      <c r="O24" s="10">
        <f>SUM(Q24,S24,X24,AC24,AF24,AI24,AJ24,AL24,AP24)</f>
        <v>0</v>
      </c>
      <c r="P24" s="11">
        <f>SUM(T24,Y24,AB24,AD24,AG24,AM24,AR24,AS24)</f>
        <v>0</v>
      </c>
      <c r="Q24" s="12">
        <f>SUM(U24,W24,Z24,AE24,AH24,AN24,AQ24)</f>
        <v>0</v>
      </c>
      <c r="R24" s="13">
        <f>SUM(V24,AA24,AK24,AO24)</f>
        <v>0</v>
      </c>
      <c r="S24" s="14"/>
      <c r="T24" s="15"/>
      <c r="U24" s="16"/>
      <c r="V24" s="17"/>
      <c r="W24" s="15"/>
      <c r="X24" s="16"/>
      <c r="Y24" s="18"/>
      <c r="Z24" s="17"/>
      <c r="AA24" s="18"/>
      <c r="AB24" s="16"/>
      <c r="AC24" s="16"/>
      <c r="AD24" s="16"/>
      <c r="AE24" s="16"/>
      <c r="AF24" s="15"/>
      <c r="AG24" s="19"/>
      <c r="AH24" s="15"/>
      <c r="AI24" s="16"/>
      <c r="AJ24" s="15"/>
      <c r="AK24" s="18"/>
      <c r="AL24" s="18"/>
      <c r="AM24" s="15"/>
      <c r="AN24" s="16"/>
      <c r="AO24" s="17"/>
      <c r="AP24" s="16"/>
      <c r="AQ24" s="16"/>
      <c r="AR24" s="16"/>
      <c r="AS24" s="273"/>
    </row>
    <row r="25" spans="1:45" x14ac:dyDescent="0.25">
      <c r="A25" s="2" t="s">
        <v>231</v>
      </c>
      <c r="B25" s="3" t="s">
        <v>35</v>
      </c>
      <c r="C25" s="4" t="s">
        <v>832</v>
      </c>
      <c r="D25" s="4" t="s">
        <v>667</v>
      </c>
      <c r="E25" s="4" t="s">
        <v>70</v>
      </c>
      <c r="F25" s="5"/>
      <c r="G25" s="6">
        <f>SUM(O25,P25,R25)</f>
        <v>0</v>
      </c>
      <c r="H25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23</v>
      </c>
      <c r="I25" s="8">
        <v>0</v>
      </c>
      <c r="J25" s="8">
        <v>0</v>
      </c>
      <c r="K25" s="30">
        <v>23</v>
      </c>
      <c r="L25" s="31">
        <v>0</v>
      </c>
      <c r="M25" s="9">
        <v>0</v>
      </c>
      <c r="N25" s="32">
        <v>0</v>
      </c>
      <c r="O25" s="10">
        <f>SUM(Q25,S25,X25,AC25,AF25,AI25,AJ25,AL25,AP25)</f>
        <v>0</v>
      </c>
      <c r="P25" s="11">
        <f>SUM(T25,Y25,AB25,AD25,AG25,AM25,AR25,AS25)</f>
        <v>0</v>
      </c>
      <c r="Q25" s="12">
        <f>SUM(U25,W25,Z25,AE25,AH25,AN25,AQ25)</f>
        <v>0</v>
      </c>
      <c r="R25" s="13">
        <f>SUM(V25,AA25,AK25,AO25)</f>
        <v>0</v>
      </c>
      <c r="S25" s="14"/>
      <c r="T25" s="15"/>
      <c r="U25" s="16"/>
      <c r="V25" s="17"/>
      <c r="W25" s="15"/>
      <c r="X25" s="16"/>
      <c r="Y25" s="18"/>
      <c r="Z25" s="17"/>
      <c r="AA25" s="18"/>
      <c r="AB25" s="16"/>
      <c r="AC25" s="16"/>
      <c r="AD25" s="16"/>
      <c r="AE25" s="16"/>
      <c r="AF25" s="15"/>
      <c r="AG25" s="19"/>
      <c r="AH25" s="15"/>
      <c r="AI25" s="16"/>
      <c r="AJ25" s="15"/>
      <c r="AK25" s="18"/>
      <c r="AL25" s="18"/>
      <c r="AM25" s="15"/>
      <c r="AN25" s="16"/>
      <c r="AO25" s="17"/>
      <c r="AP25" s="16"/>
      <c r="AQ25" s="16"/>
      <c r="AR25" s="16"/>
      <c r="AS25" s="273"/>
    </row>
    <row r="26" spans="1:45" x14ac:dyDescent="0.25">
      <c r="A26" s="2" t="s">
        <v>231</v>
      </c>
      <c r="B26" s="28" t="s">
        <v>35</v>
      </c>
      <c r="C26" s="22" t="s">
        <v>273</v>
      </c>
      <c r="D26" s="22" t="s">
        <v>274</v>
      </c>
      <c r="E26" s="22" t="s">
        <v>19</v>
      </c>
      <c r="F26" s="5"/>
      <c r="G26" s="6">
        <f>SUM(O26,P26,R26)</f>
        <v>0</v>
      </c>
      <c r="H26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22</v>
      </c>
      <c r="I26" s="8">
        <v>0</v>
      </c>
      <c r="J26" s="8">
        <v>0</v>
      </c>
      <c r="K26" s="30">
        <v>20</v>
      </c>
      <c r="L26" s="31">
        <v>2</v>
      </c>
      <c r="M26" s="9">
        <v>0</v>
      </c>
      <c r="N26" s="32">
        <v>0</v>
      </c>
      <c r="O26" s="10">
        <f>SUM(Q26,S26,X26,AC26,AF26,AI26,AJ26,AL26,AP26)</f>
        <v>0</v>
      </c>
      <c r="P26" s="11">
        <f>SUM(T26,Y26,AB26,AD26,AG26,AM26,AR26,AS26)</f>
        <v>0</v>
      </c>
      <c r="Q26" s="12">
        <f>SUM(U26,W26,Z26,AE26,AH26,AN26,AQ26)</f>
        <v>0</v>
      </c>
      <c r="R26" s="13">
        <f>SUM(V26,AA26,AK26,AO26)</f>
        <v>0</v>
      </c>
      <c r="S26" s="14"/>
      <c r="T26" s="15"/>
      <c r="U26" s="16"/>
      <c r="V26" s="17"/>
      <c r="W26" s="15"/>
      <c r="X26" s="16"/>
      <c r="Y26" s="18"/>
      <c r="Z26" s="17"/>
      <c r="AA26" s="18"/>
      <c r="AB26" s="16"/>
      <c r="AC26" s="16"/>
      <c r="AD26" s="16"/>
      <c r="AE26" s="17"/>
      <c r="AF26" s="15"/>
      <c r="AG26" s="19"/>
      <c r="AH26" s="15"/>
      <c r="AI26" s="16"/>
      <c r="AJ26" s="15"/>
      <c r="AK26" s="18"/>
      <c r="AL26" s="18"/>
      <c r="AM26" s="15"/>
      <c r="AN26" s="16"/>
      <c r="AO26" s="17"/>
      <c r="AP26" s="16"/>
      <c r="AQ26" s="16"/>
      <c r="AR26" s="16"/>
      <c r="AS26" s="273"/>
    </row>
    <row r="27" spans="1:45" x14ac:dyDescent="0.25">
      <c r="A27" s="2" t="s">
        <v>231</v>
      </c>
      <c r="B27" s="28" t="s">
        <v>35</v>
      </c>
      <c r="C27" s="22" t="s">
        <v>281</v>
      </c>
      <c r="D27" s="22" t="s">
        <v>282</v>
      </c>
      <c r="E27" s="22" t="s">
        <v>33</v>
      </c>
      <c r="F27" s="5"/>
      <c r="G27" s="6">
        <f>SUM(O27,P27,R27)</f>
        <v>0</v>
      </c>
      <c r="H27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20</v>
      </c>
      <c r="I27" s="8">
        <v>0</v>
      </c>
      <c r="J27" s="8">
        <v>0</v>
      </c>
      <c r="K27" s="30">
        <v>0</v>
      </c>
      <c r="L27" s="31">
        <v>21</v>
      </c>
      <c r="M27" s="9">
        <v>0</v>
      </c>
      <c r="N27" s="32">
        <v>0</v>
      </c>
      <c r="O27" s="10">
        <f>SUM(Q27,S27,X27,AC27,AF27,AI27,AJ27,AL27,AP27)</f>
        <v>0</v>
      </c>
      <c r="P27" s="11">
        <f>SUM(T27,Y27,AB27,AD27,AG27,AM27,AR27,AS27)</f>
        <v>0</v>
      </c>
      <c r="Q27" s="12">
        <f>SUM(U27,W27,Z27,AE27,AH27,AN27,AQ27)</f>
        <v>0</v>
      </c>
      <c r="R27" s="13">
        <f>SUM(V27,AA27,AK27,AO27)</f>
        <v>0</v>
      </c>
      <c r="S27" s="14"/>
      <c r="T27" s="15"/>
      <c r="U27" s="16"/>
      <c r="V27" s="17"/>
      <c r="W27" s="15"/>
      <c r="X27" s="16"/>
      <c r="Y27" s="18"/>
      <c r="Z27" s="17"/>
      <c r="AA27" s="18"/>
      <c r="AB27" s="16"/>
      <c r="AC27" s="16"/>
      <c r="AD27" s="16"/>
      <c r="AE27" s="17"/>
      <c r="AF27" s="15"/>
      <c r="AG27" s="19"/>
      <c r="AH27" s="15"/>
      <c r="AI27" s="16"/>
      <c r="AJ27" s="15"/>
      <c r="AK27" s="18"/>
      <c r="AL27" s="18"/>
      <c r="AM27" s="15"/>
      <c r="AN27" s="16"/>
      <c r="AO27" s="17"/>
      <c r="AP27" s="16"/>
      <c r="AQ27" s="16"/>
      <c r="AR27" s="16"/>
      <c r="AS27" s="273"/>
    </row>
    <row r="28" spans="1:45" x14ac:dyDescent="0.25">
      <c r="A28" s="20" t="s">
        <v>231</v>
      </c>
      <c r="B28" s="21" t="s">
        <v>35</v>
      </c>
      <c r="C28" s="22" t="s">
        <v>845</v>
      </c>
      <c r="D28" s="22" t="s">
        <v>844</v>
      </c>
      <c r="E28" s="22" t="s">
        <v>67</v>
      </c>
      <c r="F28" s="23"/>
      <c r="G28" s="6">
        <f>SUM(O28,P28,R28)</f>
        <v>0</v>
      </c>
      <c r="H28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21</v>
      </c>
      <c r="I28" s="8">
        <v>0</v>
      </c>
      <c r="J28" s="8">
        <v>0</v>
      </c>
      <c r="K28" s="30">
        <v>21</v>
      </c>
      <c r="L28" s="31">
        <v>0</v>
      </c>
      <c r="M28" s="9">
        <v>0</v>
      </c>
      <c r="N28" s="32">
        <v>0</v>
      </c>
      <c r="O28" s="10">
        <f>SUM(Q28,S28,X28,AC28,AF28,AI28,AJ28,AL28,AP28)</f>
        <v>0</v>
      </c>
      <c r="P28" s="11">
        <f>SUM(T28,Y28,AB28,AD28,AG28,AM28,AR28,AS28)</f>
        <v>0</v>
      </c>
      <c r="Q28" s="12">
        <f>SUM(U28,W28,Z28,AE28,AH28,AN28,AQ28)</f>
        <v>0</v>
      </c>
      <c r="R28" s="13">
        <f>SUM(V28,AA28,AK28,AO28)</f>
        <v>0</v>
      </c>
      <c r="S28" s="26"/>
      <c r="T28" s="15"/>
      <c r="U28" s="16"/>
      <c r="V28" s="17"/>
      <c r="W28" s="15"/>
      <c r="X28" s="16"/>
      <c r="Y28" s="27"/>
      <c r="Z28" s="17"/>
      <c r="AA28" s="27"/>
      <c r="AB28" s="16"/>
      <c r="AC28" s="16"/>
      <c r="AD28" s="16"/>
      <c r="AE28" s="16"/>
      <c r="AF28" s="15"/>
      <c r="AG28" s="19"/>
      <c r="AH28" s="15"/>
      <c r="AI28" s="16"/>
      <c r="AJ28" s="15"/>
      <c r="AK28" s="27"/>
      <c r="AL28" s="27"/>
      <c r="AM28" s="15"/>
      <c r="AN28" s="16"/>
      <c r="AO28" s="17"/>
      <c r="AP28" s="16"/>
      <c r="AQ28" s="16"/>
      <c r="AR28" s="16"/>
      <c r="AS28" s="273"/>
    </row>
    <row r="29" spans="1:45" x14ac:dyDescent="0.25">
      <c r="A29" s="2" t="s">
        <v>231</v>
      </c>
      <c r="B29" s="3" t="s">
        <v>35</v>
      </c>
      <c r="C29" s="4" t="s">
        <v>811</v>
      </c>
      <c r="D29" s="4" t="s">
        <v>143</v>
      </c>
      <c r="E29" s="4" t="s">
        <v>86</v>
      </c>
      <c r="F29" s="5"/>
      <c r="G29" s="6">
        <f>SUM(O29,P29,R29)</f>
        <v>0</v>
      </c>
      <c r="H29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20</v>
      </c>
      <c r="I29" s="8">
        <v>0</v>
      </c>
      <c r="J29" s="8">
        <v>0</v>
      </c>
      <c r="K29" s="30">
        <v>20</v>
      </c>
      <c r="L29" s="31">
        <v>0</v>
      </c>
      <c r="M29" s="9">
        <v>0</v>
      </c>
      <c r="N29" s="32">
        <v>0</v>
      </c>
      <c r="O29" s="10">
        <f>SUM(Q29,S29,X29,AC29,AF29,AI29,AJ29,AL29,AP29)</f>
        <v>0</v>
      </c>
      <c r="P29" s="11">
        <f>SUM(T29,Y29,AB29,AD29,AG29,AM29,AR29,AS29)</f>
        <v>0</v>
      </c>
      <c r="Q29" s="12">
        <f>SUM(U29,W29,Z29,AE29,AH29,AN29,AQ29)</f>
        <v>0</v>
      </c>
      <c r="R29" s="13">
        <f>SUM(V29,AA29,AK29,AO29)</f>
        <v>0</v>
      </c>
      <c r="S29" s="14"/>
      <c r="T29" s="15"/>
      <c r="U29" s="16"/>
      <c r="V29" s="17"/>
      <c r="W29" s="15"/>
      <c r="X29" s="16"/>
      <c r="Y29" s="18"/>
      <c r="Z29" s="17"/>
      <c r="AA29" s="18"/>
      <c r="AB29" s="16"/>
      <c r="AC29" s="16"/>
      <c r="AD29" s="16"/>
      <c r="AE29" s="16"/>
      <c r="AF29" s="15"/>
      <c r="AG29" s="19"/>
      <c r="AH29" s="15"/>
      <c r="AI29" s="16"/>
      <c r="AJ29" s="15"/>
      <c r="AK29" s="18"/>
      <c r="AL29" s="18"/>
      <c r="AM29" s="15"/>
      <c r="AN29" s="16"/>
      <c r="AO29" s="17"/>
      <c r="AP29" s="16"/>
      <c r="AQ29" s="16"/>
      <c r="AR29" s="16"/>
      <c r="AS29" s="273"/>
    </row>
    <row r="30" spans="1:45" x14ac:dyDescent="0.25">
      <c r="A30" s="2" t="s">
        <v>231</v>
      </c>
      <c r="B30" s="3" t="s">
        <v>35</v>
      </c>
      <c r="C30" s="4" t="s">
        <v>397</v>
      </c>
      <c r="D30" s="4" t="s">
        <v>398</v>
      </c>
      <c r="E30" s="4" t="s">
        <v>77</v>
      </c>
      <c r="F30" s="5"/>
      <c r="G30" s="6">
        <f>SUM(O30,P30,R30)</f>
        <v>0</v>
      </c>
      <c r="H30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19</v>
      </c>
      <c r="I30" s="8">
        <v>0</v>
      </c>
      <c r="J30" s="8">
        <v>0</v>
      </c>
      <c r="K30" s="30">
        <v>9</v>
      </c>
      <c r="L30" s="31">
        <v>10</v>
      </c>
      <c r="M30" s="9">
        <v>0</v>
      </c>
      <c r="N30" s="32">
        <v>0</v>
      </c>
      <c r="O30" s="10">
        <f>SUM(Q30,S30,X30,AC30,AF30,AI30,AJ30,AL30,AP30)</f>
        <v>0</v>
      </c>
      <c r="P30" s="11">
        <f>SUM(T30,Y30,AB30,AD30,AG30,AM30,AR30,AS30)</f>
        <v>0</v>
      </c>
      <c r="Q30" s="12">
        <f>SUM(U30,W30,Z30,AE30,AH30,AN30,AQ30)</f>
        <v>0</v>
      </c>
      <c r="R30" s="13">
        <f>SUM(V30,AA30,AK30,AO30)</f>
        <v>0</v>
      </c>
      <c r="S30" s="14"/>
      <c r="T30" s="15"/>
      <c r="U30" s="16"/>
      <c r="V30" s="17"/>
      <c r="W30" s="15"/>
      <c r="X30" s="16"/>
      <c r="Y30" s="18"/>
      <c r="Z30" s="17"/>
      <c r="AA30" s="18"/>
      <c r="AB30" s="16"/>
      <c r="AC30" s="16"/>
      <c r="AD30" s="16"/>
      <c r="AE30" s="16"/>
      <c r="AF30" s="15"/>
      <c r="AG30" s="19"/>
      <c r="AH30" s="15"/>
      <c r="AI30" s="16"/>
      <c r="AJ30" s="15"/>
      <c r="AK30" s="18"/>
      <c r="AL30" s="18"/>
      <c r="AM30" s="15"/>
      <c r="AN30" s="16"/>
      <c r="AO30" s="17"/>
      <c r="AP30" s="16"/>
      <c r="AQ30" s="16"/>
      <c r="AR30" s="16"/>
      <c r="AS30" s="273"/>
    </row>
    <row r="31" spans="1:45" x14ac:dyDescent="0.25">
      <c r="A31" s="2" t="s">
        <v>231</v>
      </c>
      <c r="B31" s="28" t="s">
        <v>35</v>
      </c>
      <c r="C31" s="22" t="s">
        <v>245</v>
      </c>
      <c r="D31" s="22" t="s">
        <v>64</v>
      </c>
      <c r="E31" s="22" t="s">
        <v>958</v>
      </c>
      <c r="F31" s="5"/>
      <c r="G31" s="6">
        <f>SUM(O31,P31,R31)</f>
        <v>0</v>
      </c>
      <c r="H31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10</v>
      </c>
      <c r="I31" s="8">
        <v>0</v>
      </c>
      <c r="J31" s="8">
        <v>0</v>
      </c>
      <c r="K31" s="30">
        <v>0</v>
      </c>
      <c r="L31" s="31">
        <v>10</v>
      </c>
      <c r="M31" s="9">
        <v>0</v>
      </c>
      <c r="N31" s="32">
        <v>0</v>
      </c>
      <c r="O31" s="10">
        <f>SUM(Q31,S31,X31,AC31,AF31,AI31,AJ31,AL31,AP31)</f>
        <v>0</v>
      </c>
      <c r="P31" s="11">
        <f>SUM(T31,Y31,AB31,AD31,AG31,AM31,AR31,AS31)</f>
        <v>0</v>
      </c>
      <c r="Q31" s="12">
        <f>SUM(U31,W31,Z31,AE31,AH31,AN31,AQ31)</f>
        <v>0</v>
      </c>
      <c r="R31" s="13">
        <f>SUM(V31,AA31,AK31,AO31)</f>
        <v>0</v>
      </c>
      <c r="S31" s="14"/>
      <c r="T31" s="15"/>
      <c r="U31" s="16"/>
      <c r="V31" s="17"/>
      <c r="W31" s="15"/>
      <c r="X31" s="16"/>
      <c r="Y31" s="18"/>
      <c r="Z31" s="17"/>
      <c r="AA31" s="18"/>
      <c r="AB31" s="16"/>
      <c r="AC31" s="16"/>
      <c r="AD31" s="16"/>
      <c r="AE31" s="17"/>
      <c r="AF31" s="15"/>
      <c r="AG31" s="19"/>
      <c r="AH31" s="15"/>
      <c r="AI31" s="16"/>
      <c r="AJ31" s="15"/>
      <c r="AK31" s="18"/>
      <c r="AL31" s="18"/>
      <c r="AM31" s="15"/>
      <c r="AN31" s="16"/>
      <c r="AO31" s="17"/>
      <c r="AP31" s="16"/>
      <c r="AQ31" s="16"/>
      <c r="AR31" s="16"/>
      <c r="AS31" s="273"/>
    </row>
    <row r="32" spans="1:45" x14ac:dyDescent="0.25">
      <c r="A32" s="2" t="s">
        <v>231</v>
      </c>
      <c r="B32" s="3" t="s">
        <v>35</v>
      </c>
      <c r="C32" s="4" t="s">
        <v>251</v>
      </c>
      <c r="D32" s="4" t="s">
        <v>252</v>
      </c>
      <c r="E32" s="4" t="s">
        <v>67</v>
      </c>
      <c r="F32" s="5"/>
      <c r="G32" s="6">
        <f>SUM(O32,P32,R32)</f>
        <v>0</v>
      </c>
      <c r="H32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10</v>
      </c>
      <c r="I32" s="8">
        <v>0</v>
      </c>
      <c r="J32" s="8">
        <v>0</v>
      </c>
      <c r="K32" s="30">
        <v>8</v>
      </c>
      <c r="L32" s="31">
        <v>2</v>
      </c>
      <c r="M32" s="9">
        <v>0</v>
      </c>
      <c r="N32" s="32">
        <v>0</v>
      </c>
      <c r="O32" s="10">
        <f>SUM(Q32,S32,X32,AC32,AF32,AI32,AJ32,AL32,AP32)</f>
        <v>0</v>
      </c>
      <c r="P32" s="11">
        <f>SUM(T32,Y32,AB32,AD32,AG32,AM32,AR32,AS32)</f>
        <v>0</v>
      </c>
      <c r="Q32" s="12">
        <f>SUM(U32,W32,Z32,AE32,AH32,AN32,AQ32)</f>
        <v>0</v>
      </c>
      <c r="R32" s="13">
        <f>SUM(V32,AA32,AK32,AO32)</f>
        <v>0</v>
      </c>
      <c r="S32" s="14"/>
      <c r="T32" s="15"/>
      <c r="U32" s="16"/>
      <c r="V32" s="17"/>
      <c r="W32" s="15"/>
      <c r="X32" s="16"/>
      <c r="Y32" s="18"/>
      <c r="Z32" s="17"/>
      <c r="AA32" s="18"/>
      <c r="AB32" s="16"/>
      <c r="AC32" s="16"/>
      <c r="AD32" s="16"/>
      <c r="AE32" s="16"/>
      <c r="AF32" s="15"/>
      <c r="AG32" s="19"/>
      <c r="AH32" s="15"/>
      <c r="AI32" s="16"/>
      <c r="AJ32" s="15"/>
      <c r="AK32" s="18"/>
      <c r="AL32" s="18"/>
      <c r="AM32" s="15"/>
      <c r="AN32" s="16"/>
      <c r="AO32" s="17"/>
      <c r="AP32" s="16"/>
      <c r="AQ32" s="16"/>
      <c r="AR32" s="16"/>
      <c r="AS32" s="273"/>
    </row>
    <row r="33" spans="1:45" x14ac:dyDescent="0.25">
      <c r="A33" s="2" t="s">
        <v>231</v>
      </c>
      <c r="B33" s="3" t="s">
        <v>35</v>
      </c>
      <c r="C33" s="4" t="s">
        <v>402</v>
      </c>
      <c r="D33" s="4" t="s">
        <v>150</v>
      </c>
      <c r="E33" s="4" t="s">
        <v>70</v>
      </c>
      <c r="F33" s="5"/>
      <c r="G33" s="6">
        <f>SUM(O33,P33,R33)</f>
        <v>0</v>
      </c>
      <c r="H33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16</v>
      </c>
      <c r="I33" s="8">
        <v>0</v>
      </c>
      <c r="J33" s="8">
        <v>0</v>
      </c>
      <c r="K33" s="30">
        <v>6</v>
      </c>
      <c r="L33" s="31">
        <v>10</v>
      </c>
      <c r="M33" s="9">
        <v>0</v>
      </c>
      <c r="N33" s="32">
        <v>0</v>
      </c>
      <c r="O33" s="10">
        <f>SUM(Q33,S33,X33,AC33,AF33,AI33,AJ33,AL33,AP33)</f>
        <v>0</v>
      </c>
      <c r="P33" s="11">
        <f>SUM(T33,Y33,AB33,AD33,AG33,AM33,AR33,AS33)</f>
        <v>0</v>
      </c>
      <c r="Q33" s="12">
        <f>SUM(U33,W33,Z33,AE33,AH33,AN33,AQ33)</f>
        <v>0</v>
      </c>
      <c r="R33" s="13">
        <f>SUM(V33,AA33,AK33,AO33)</f>
        <v>0</v>
      </c>
      <c r="S33" s="14"/>
      <c r="T33" s="15"/>
      <c r="U33" s="16"/>
      <c r="V33" s="17"/>
      <c r="W33" s="15"/>
      <c r="X33" s="16"/>
      <c r="Y33" s="18"/>
      <c r="Z33" s="17"/>
      <c r="AA33" s="18"/>
      <c r="AB33" s="16"/>
      <c r="AC33" s="16"/>
      <c r="AD33" s="16"/>
      <c r="AE33" s="16"/>
      <c r="AF33" s="15"/>
      <c r="AG33" s="19"/>
      <c r="AH33" s="15"/>
      <c r="AI33" s="16"/>
      <c r="AJ33" s="15"/>
      <c r="AK33" s="18"/>
      <c r="AL33" s="18"/>
      <c r="AM33" s="15"/>
      <c r="AN33" s="16"/>
      <c r="AO33" s="17"/>
      <c r="AP33" s="16"/>
      <c r="AQ33" s="16"/>
      <c r="AR33" s="16"/>
      <c r="AS33" s="273"/>
    </row>
    <row r="34" spans="1:45" x14ac:dyDescent="0.25">
      <c r="A34" s="2" t="s">
        <v>231</v>
      </c>
      <c r="B34" s="28" t="s">
        <v>35</v>
      </c>
      <c r="C34" s="22" t="s">
        <v>307</v>
      </c>
      <c r="D34" s="22" t="s">
        <v>308</v>
      </c>
      <c r="E34" s="22" t="s">
        <v>30</v>
      </c>
      <c r="F34" s="5"/>
      <c r="G34" s="6">
        <f>SUM(O34,P34,R34)</f>
        <v>0</v>
      </c>
      <c r="H34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16</v>
      </c>
      <c r="I34" s="8">
        <v>0</v>
      </c>
      <c r="J34" s="8">
        <v>0</v>
      </c>
      <c r="K34" s="30">
        <v>16</v>
      </c>
      <c r="L34" s="31">
        <v>0</v>
      </c>
      <c r="M34" s="9">
        <v>0</v>
      </c>
      <c r="N34" s="32">
        <v>0</v>
      </c>
      <c r="O34" s="10">
        <f>SUM(Q34,S34,X34,AC34,AF34,AI34,AJ34,AL34,AP34)</f>
        <v>0</v>
      </c>
      <c r="P34" s="11">
        <f>SUM(T34,Y34,AB34,AD34,AG34,AM34,AR34,AS34)</f>
        <v>0</v>
      </c>
      <c r="Q34" s="12">
        <f>SUM(U34,W34,Z34,AE34,AH34,AN34,AQ34)</f>
        <v>0</v>
      </c>
      <c r="R34" s="13">
        <f>SUM(V34,AA34,AK34,AO34)</f>
        <v>0</v>
      </c>
      <c r="S34" s="14"/>
      <c r="T34" s="15"/>
      <c r="U34" s="16"/>
      <c r="V34" s="17"/>
      <c r="W34" s="15"/>
      <c r="X34" s="16"/>
      <c r="Y34" s="18"/>
      <c r="Z34" s="17"/>
      <c r="AA34" s="18"/>
      <c r="AB34" s="16"/>
      <c r="AC34" s="16"/>
      <c r="AD34" s="16"/>
      <c r="AE34" s="17"/>
      <c r="AF34" s="15"/>
      <c r="AG34" s="19"/>
      <c r="AH34" s="15"/>
      <c r="AI34" s="16"/>
      <c r="AJ34" s="15"/>
      <c r="AK34" s="18"/>
      <c r="AL34" s="18"/>
      <c r="AM34" s="15"/>
      <c r="AN34" s="16"/>
      <c r="AO34" s="17"/>
      <c r="AP34" s="16"/>
      <c r="AQ34" s="16"/>
      <c r="AR34" s="16"/>
      <c r="AS34" s="273"/>
    </row>
    <row r="35" spans="1:45" x14ac:dyDescent="0.25">
      <c r="A35" s="2" t="s">
        <v>231</v>
      </c>
      <c r="B35" s="28" t="s">
        <v>35</v>
      </c>
      <c r="C35" s="22" t="s">
        <v>288</v>
      </c>
      <c r="D35" s="22" t="s">
        <v>152</v>
      </c>
      <c r="E35" s="22" t="s">
        <v>30</v>
      </c>
      <c r="F35" s="5"/>
      <c r="G35" s="6">
        <f>SUM(O35,P35,R35)</f>
        <v>0</v>
      </c>
      <c r="H35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15</v>
      </c>
      <c r="I35" s="8">
        <v>0</v>
      </c>
      <c r="J35" s="8">
        <v>0</v>
      </c>
      <c r="K35" s="30">
        <v>0</v>
      </c>
      <c r="L35" s="31">
        <v>15</v>
      </c>
      <c r="M35" s="9">
        <v>0</v>
      </c>
      <c r="N35" s="32">
        <v>0</v>
      </c>
      <c r="O35" s="10">
        <f>SUM(Q35,S35,X35,AC35,AF35,AI35,AJ35,AL35,AP35)</f>
        <v>0</v>
      </c>
      <c r="P35" s="11">
        <f>SUM(T35,Y35,AB35,AD35,AG35,AM35,AR35,AS35)</f>
        <v>0</v>
      </c>
      <c r="Q35" s="12">
        <f>SUM(U35,W35,Z35,AE35,AH35,AN35,AQ35)</f>
        <v>0</v>
      </c>
      <c r="R35" s="13">
        <f>SUM(V35,AA35,AK35,AO35)</f>
        <v>0</v>
      </c>
      <c r="S35" s="14"/>
      <c r="T35" s="15"/>
      <c r="U35" s="16"/>
      <c r="V35" s="17"/>
      <c r="W35" s="15"/>
      <c r="X35" s="16"/>
      <c r="Y35" s="18"/>
      <c r="Z35" s="17"/>
      <c r="AA35" s="18"/>
      <c r="AB35" s="16"/>
      <c r="AC35" s="16"/>
      <c r="AD35" s="16"/>
      <c r="AE35" s="17"/>
      <c r="AF35" s="15"/>
      <c r="AG35" s="19"/>
      <c r="AH35" s="15"/>
      <c r="AI35" s="16"/>
      <c r="AJ35" s="15"/>
      <c r="AK35" s="18"/>
      <c r="AL35" s="18"/>
      <c r="AM35" s="15"/>
      <c r="AN35" s="16"/>
      <c r="AO35" s="17"/>
      <c r="AP35" s="16"/>
      <c r="AQ35" s="16"/>
      <c r="AR35" s="16"/>
      <c r="AS35" s="273"/>
    </row>
    <row r="36" spans="1:45" x14ac:dyDescent="0.25">
      <c r="A36" s="2" t="s">
        <v>231</v>
      </c>
      <c r="B36" s="33" t="s">
        <v>35</v>
      </c>
      <c r="C36" s="22" t="s">
        <v>393</v>
      </c>
      <c r="D36" s="22" t="s">
        <v>394</v>
      </c>
      <c r="E36" s="4" t="s">
        <v>33</v>
      </c>
      <c r="F36" s="5"/>
      <c r="G36" s="6">
        <f>SUM(O36,P36,R36)</f>
        <v>0</v>
      </c>
      <c r="H36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12</v>
      </c>
      <c r="I36" s="8">
        <v>0</v>
      </c>
      <c r="J36" s="8">
        <v>0</v>
      </c>
      <c r="K36" s="30">
        <v>12</v>
      </c>
      <c r="L36" s="31">
        <v>0</v>
      </c>
      <c r="M36" s="9">
        <v>0</v>
      </c>
      <c r="N36" s="32">
        <v>0</v>
      </c>
      <c r="O36" s="10">
        <f>SUM(Q36,S36,X36,AC36,AF36,AI36,AJ36,AL36,AP36)</f>
        <v>0</v>
      </c>
      <c r="P36" s="11">
        <f>SUM(T36,Y36,AB36,AD36,AG36,AM36,AR36,AS36)</f>
        <v>0</v>
      </c>
      <c r="Q36" s="12">
        <f>SUM(U36,W36,Z36,AE36,AH36,AN36,AQ36)</f>
        <v>0</v>
      </c>
      <c r="R36" s="13">
        <f>SUM(V36,AA36,AK36,AO36)</f>
        <v>0</v>
      </c>
      <c r="S36" s="14"/>
      <c r="T36" s="15"/>
      <c r="U36" s="16"/>
      <c r="V36" s="17"/>
      <c r="W36" s="15"/>
      <c r="X36" s="16"/>
      <c r="Y36" s="18"/>
      <c r="Z36" s="17"/>
      <c r="AA36" s="18"/>
      <c r="AB36" s="16"/>
      <c r="AC36" s="16"/>
      <c r="AD36" s="16"/>
      <c r="AE36" s="16"/>
      <c r="AF36" s="15"/>
      <c r="AG36" s="19"/>
      <c r="AH36" s="15"/>
      <c r="AI36" s="16"/>
      <c r="AJ36" s="15"/>
      <c r="AK36" s="18"/>
      <c r="AL36" s="18"/>
      <c r="AM36" s="15"/>
      <c r="AN36" s="16"/>
      <c r="AO36" s="17"/>
      <c r="AP36" s="16"/>
      <c r="AQ36" s="16"/>
      <c r="AR36" s="16"/>
      <c r="AS36" s="273"/>
    </row>
    <row r="37" spans="1:45" x14ac:dyDescent="0.25">
      <c r="A37" s="2" t="s">
        <v>231</v>
      </c>
      <c r="B37" s="3" t="s">
        <v>35</v>
      </c>
      <c r="C37" s="4" t="s">
        <v>803</v>
      </c>
      <c r="D37" s="4" t="s">
        <v>804</v>
      </c>
      <c r="E37" s="4" t="s">
        <v>47</v>
      </c>
      <c r="F37" s="5"/>
      <c r="G37" s="6">
        <f>SUM(O37,P37,R37)</f>
        <v>0</v>
      </c>
      <c r="H37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14</v>
      </c>
      <c r="I37" s="8">
        <v>0</v>
      </c>
      <c r="J37" s="8">
        <v>0</v>
      </c>
      <c r="K37" s="30">
        <v>14</v>
      </c>
      <c r="L37" s="31">
        <v>0</v>
      </c>
      <c r="M37" s="9">
        <v>0</v>
      </c>
      <c r="N37" s="32">
        <v>0</v>
      </c>
      <c r="O37" s="10">
        <f>SUM(Q37,S37,X37,AC37,AF37,AI37,AJ37,AL37,AP37)</f>
        <v>0</v>
      </c>
      <c r="P37" s="11">
        <f>SUM(T37,Y37,AB37,AD37,AG37,AM37,AR37,AS37)</f>
        <v>0</v>
      </c>
      <c r="Q37" s="12">
        <f>SUM(U37,W37,Z37,AE37,AH37,AN37,AQ37)</f>
        <v>0</v>
      </c>
      <c r="R37" s="13">
        <f>SUM(V37,AA37,AK37,AO37)</f>
        <v>0</v>
      </c>
      <c r="S37" s="14"/>
      <c r="T37" s="15"/>
      <c r="U37" s="16"/>
      <c r="V37" s="17"/>
      <c r="W37" s="15"/>
      <c r="X37" s="16"/>
      <c r="Y37" s="18"/>
      <c r="Z37" s="17"/>
      <c r="AA37" s="18"/>
      <c r="AB37" s="16"/>
      <c r="AC37" s="16"/>
      <c r="AD37" s="16"/>
      <c r="AE37" s="16"/>
      <c r="AF37" s="15"/>
      <c r="AG37" s="19"/>
      <c r="AH37" s="15"/>
      <c r="AI37" s="16"/>
      <c r="AJ37" s="15"/>
      <c r="AK37" s="18"/>
      <c r="AL37" s="18"/>
      <c r="AM37" s="15"/>
      <c r="AN37" s="16"/>
      <c r="AO37" s="17"/>
      <c r="AP37" s="16"/>
      <c r="AQ37" s="16"/>
      <c r="AR37" s="16"/>
      <c r="AS37" s="273"/>
    </row>
    <row r="38" spans="1:45" x14ac:dyDescent="0.25">
      <c r="A38" s="2" t="s">
        <v>231</v>
      </c>
      <c r="B38" s="28" t="s">
        <v>35</v>
      </c>
      <c r="C38" s="22" t="s">
        <v>268</v>
      </c>
      <c r="D38" s="22" t="s">
        <v>269</v>
      </c>
      <c r="E38" s="22" t="s">
        <v>33</v>
      </c>
      <c r="F38" s="5"/>
      <c r="G38" s="6">
        <f>SUM(O38,P38,R38)</f>
        <v>0</v>
      </c>
      <c r="H38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12</v>
      </c>
      <c r="I38" s="8">
        <v>0</v>
      </c>
      <c r="J38" s="8">
        <v>0</v>
      </c>
      <c r="K38" s="30">
        <v>0</v>
      </c>
      <c r="L38" s="31">
        <v>12</v>
      </c>
      <c r="M38" s="9">
        <v>0</v>
      </c>
      <c r="N38" s="32">
        <v>0</v>
      </c>
      <c r="O38" s="10">
        <f>SUM(Q38,S38,X38,AC38,AF38,AI38,AJ38,AL38,AP38)</f>
        <v>0</v>
      </c>
      <c r="P38" s="11">
        <f>SUM(T38,Y38,AB38,AD38,AG38,AM38,AR38,AS38)</f>
        <v>0</v>
      </c>
      <c r="Q38" s="12">
        <f>SUM(U38,W38,Z38,AE38,AH38,AN38,AQ38)</f>
        <v>0</v>
      </c>
      <c r="R38" s="13">
        <f>SUM(V38,AA38,AK38,AO38)</f>
        <v>0</v>
      </c>
      <c r="S38" s="14"/>
      <c r="T38" s="15"/>
      <c r="U38" s="16"/>
      <c r="V38" s="17"/>
      <c r="W38" s="15"/>
      <c r="X38" s="16"/>
      <c r="Y38" s="18"/>
      <c r="Z38" s="17"/>
      <c r="AA38" s="18"/>
      <c r="AB38" s="16"/>
      <c r="AC38" s="16"/>
      <c r="AD38" s="16"/>
      <c r="AE38" s="17"/>
      <c r="AF38" s="15"/>
      <c r="AG38" s="19"/>
      <c r="AH38" s="15"/>
      <c r="AI38" s="16"/>
      <c r="AJ38" s="15"/>
      <c r="AK38" s="18"/>
      <c r="AL38" s="18"/>
      <c r="AM38" s="15"/>
      <c r="AN38" s="16"/>
      <c r="AO38" s="17"/>
      <c r="AP38" s="16"/>
      <c r="AQ38" s="16"/>
      <c r="AR38" s="16"/>
      <c r="AS38" s="273"/>
    </row>
    <row r="39" spans="1:45" x14ac:dyDescent="0.25">
      <c r="A39" s="2" t="s">
        <v>231</v>
      </c>
      <c r="B39" s="3" t="s">
        <v>35</v>
      </c>
      <c r="C39" s="22" t="s">
        <v>427</v>
      </c>
      <c r="D39" s="22" t="s">
        <v>428</v>
      </c>
      <c r="E39" s="22" t="s">
        <v>958</v>
      </c>
      <c r="F39" s="5"/>
      <c r="G39" s="6">
        <f>SUM(O39,P39,R39)</f>
        <v>0</v>
      </c>
      <c r="H39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12</v>
      </c>
      <c r="I39" s="8">
        <v>0</v>
      </c>
      <c r="J39" s="8">
        <v>0</v>
      </c>
      <c r="K39" s="30">
        <v>6</v>
      </c>
      <c r="L39" s="31">
        <v>6</v>
      </c>
      <c r="M39" s="9">
        <v>0</v>
      </c>
      <c r="N39" s="32">
        <v>0</v>
      </c>
      <c r="O39" s="10">
        <f>SUM(Q39,S39,X39,AC39,AF39,AI39,AJ39,AL39,AP39)</f>
        <v>0</v>
      </c>
      <c r="P39" s="11">
        <f>SUM(T39,Y39,AB39,AD39,AG39,AM39,AR39,AS39)</f>
        <v>0</v>
      </c>
      <c r="Q39" s="12">
        <f>SUM(U39,W39,Z39,AE39,AH39,AN39,AQ39)</f>
        <v>0</v>
      </c>
      <c r="R39" s="13">
        <f>SUM(V39,AA39,AK39,AO39)</f>
        <v>0</v>
      </c>
      <c r="S39" s="14"/>
      <c r="T39" s="15"/>
      <c r="U39" s="16"/>
      <c r="V39" s="17"/>
      <c r="W39" s="15"/>
      <c r="X39" s="16"/>
      <c r="Y39" s="18"/>
      <c r="Z39" s="17"/>
      <c r="AA39" s="18"/>
      <c r="AB39" s="16"/>
      <c r="AC39" s="16"/>
      <c r="AD39" s="16"/>
      <c r="AE39" s="16"/>
      <c r="AF39" s="15"/>
      <c r="AG39" s="19"/>
      <c r="AH39" s="15"/>
      <c r="AI39" s="16"/>
      <c r="AJ39" s="15"/>
      <c r="AK39" s="18"/>
      <c r="AL39" s="18"/>
      <c r="AM39" s="15"/>
      <c r="AN39" s="16"/>
      <c r="AO39" s="17"/>
      <c r="AP39" s="16"/>
      <c r="AQ39" s="16"/>
      <c r="AR39" s="16"/>
      <c r="AS39" s="273"/>
    </row>
    <row r="40" spans="1:45" x14ac:dyDescent="0.25">
      <c r="A40" s="2" t="s">
        <v>231</v>
      </c>
      <c r="B40" s="3" t="s">
        <v>35</v>
      </c>
      <c r="C40" s="4" t="s">
        <v>301</v>
      </c>
      <c r="D40" s="4" t="s">
        <v>302</v>
      </c>
      <c r="E40" s="4" t="s">
        <v>958</v>
      </c>
      <c r="F40" s="5"/>
      <c r="G40" s="6">
        <f>SUM(O40,P40,R40)</f>
        <v>0</v>
      </c>
      <c r="H40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10</v>
      </c>
      <c r="I40" s="8">
        <v>0</v>
      </c>
      <c r="J40" s="8">
        <v>0</v>
      </c>
      <c r="K40" s="30">
        <v>10</v>
      </c>
      <c r="L40" s="31">
        <v>0</v>
      </c>
      <c r="M40" s="9">
        <v>0</v>
      </c>
      <c r="N40" s="32">
        <v>0</v>
      </c>
      <c r="O40" s="10">
        <f>SUM(Q40,S40,X40,AC40,AF40,AI40,AJ40,AL40,AP40)</f>
        <v>0</v>
      </c>
      <c r="P40" s="11">
        <f>SUM(T40,Y40,AB40,AD40,AG40,AM40,AR40,AS40)</f>
        <v>0</v>
      </c>
      <c r="Q40" s="12">
        <f>SUM(U40,W40,Z40,AE40,AH40,AN40,AQ40)</f>
        <v>0</v>
      </c>
      <c r="R40" s="13">
        <f>SUM(V40,AA40,AK40,AO40)</f>
        <v>0</v>
      </c>
      <c r="S40" s="14"/>
      <c r="T40" s="15"/>
      <c r="U40" s="16"/>
      <c r="V40" s="17"/>
      <c r="W40" s="15"/>
      <c r="X40" s="16"/>
      <c r="Y40" s="18"/>
      <c r="Z40" s="17"/>
      <c r="AA40" s="18"/>
      <c r="AB40" s="16"/>
      <c r="AC40" s="16"/>
      <c r="AD40" s="16"/>
      <c r="AE40" s="16"/>
      <c r="AF40" s="15"/>
      <c r="AG40" s="19"/>
      <c r="AH40" s="15"/>
      <c r="AI40" s="16"/>
      <c r="AJ40" s="15"/>
      <c r="AK40" s="18"/>
      <c r="AL40" s="18"/>
      <c r="AM40" s="15"/>
      <c r="AN40" s="16"/>
      <c r="AO40" s="17"/>
      <c r="AP40" s="16"/>
      <c r="AQ40" s="16"/>
      <c r="AR40" s="16"/>
      <c r="AS40" s="273"/>
    </row>
    <row r="41" spans="1:45" x14ac:dyDescent="0.25">
      <c r="A41" s="2" t="s">
        <v>231</v>
      </c>
      <c r="B41" s="28" t="s">
        <v>35</v>
      </c>
      <c r="C41" s="22" t="s">
        <v>303</v>
      </c>
      <c r="D41" s="22" t="s">
        <v>304</v>
      </c>
      <c r="E41" s="22" t="s">
        <v>19</v>
      </c>
      <c r="F41" s="5"/>
      <c r="G41" s="6">
        <f>SUM(O41,P41,R41)</f>
        <v>0</v>
      </c>
      <c r="H41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10</v>
      </c>
      <c r="I41" s="8">
        <v>0</v>
      </c>
      <c r="J41" s="8">
        <v>0</v>
      </c>
      <c r="K41" s="30">
        <v>0</v>
      </c>
      <c r="L41" s="31">
        <v>10</v>
      </c>
      <c r="M41" s="9">
        <v>0</v>
      </c>
      <c r="N41" s="32">
        <v>0</v>
      </c>
      <c r="O41" s="10">
        <f>SUM(Q41,S41,X41,AC41,AF41,AI41,AJ41,AL41,AP41)</f>
        <v>0</v>
      </c>
      <c r="P41" s="11">
        <f>SUM(T41,Y41,AB41,AD41,AG41,AM41,AR41,AS41)</f>
        <v>0</v>
      </c>
      <c r="Q41" s="12">
        <f>SUM(U41,W41,Z41,AE41,AH41,AN41,AQ41)</f>
        <v>0</v>
      </c>
      <c r="R41" s="13">
        <f>SUM(V41,AA41,AK41,AO41)</f>
        <v>0</v>
      </c>
      <c r="S41" s="14"/>
      <c r="T41" s="15"/>
      <c r="U41" s="16"/>
      <c r="V41" s="17"/>
      <c r="W41" s="15"/>
      <c r="X41" s="16"/>
      <c r="Y41" s="18"/>
      <c r="Z41" s="17"/>
      <c r="AA41" s="18"/>
      <c r="AB41" s="16"/>
      <c r="AC41" s="16"/>
      <c r="AD41" s="16"/>
      <c r="AE41" s="17"/>
      <c r="AF41" s="15"/>
      <c r="AG41" s="19"/>
      <c r="AH41" s="15"/>
      <c r="AI41" s="16"/>
      <c r="AJ41" s="15"/>
      <c r="AK41" s="18"/>
      <c r="AL41" s="18"/>
      <c r="AM41" s="15"/>
      <c r="AN41" s="16"/>
      <c r="AO41" s="17"/>
      <c r="AP41" s="16"/>
      <c r="AQ41" s="16"/>
      <c r="AR41" s="16"/>
      <c r="AS41" s="273"/>
    </row>
    <row r="42" spans="1:45" x14ac:dyDescent="0.25">
      <c r="A42" s="2" t="s">
        <v>231</v>
      </c>
      <c r="B42" s="3" t="s">
        <v>35</v>
      </c>
      <c r="C42" s="4" t="s">
        <v>896</v>
      </c>
      <c r="D42" s="4" t="s">
        <v>240</v>
      </c>
      <c r="E42" s="4" t="s">
        <v>122</v>
      </c>
      <c r="F42" s="5"/>
      <c r="G42" s="6">
        <f>SUM(O42,P42,R42)</f>
        <v>0</v>
      </c>
      <c r="H42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8</v>
      </c>
      <c r="I42" s="8">
        <v>0</v>
      </c>
      <c r="J42" s="8">
        <v>0</v>
      </c>
      <c r="K42" s="30">
        <v>8</v>
      </c>
      <c r="L42" s="31">
        <v>0</v>
      </c>
      <c r="M42" s="9">
        <v>0</v>
      </c>
      <c r="N42" s="32">
        <v>0</v>
      </c>
      <c r="O42" s="10">
        <f>SUM(Q42,S42,X42,AC42,AF42,AI42,AJ42,AL42,AP42)</f>
        <v>0</v>
      </c>
      <c r="P42" s="11">
        <f>SUM(T42,Y42,AB42,AD42,AG42,AM42,AR42,AS42)</f>
        <v>0</v>
      </c>
      <c r="Q42" s="12">
        <f>SUM(U42,W42,Z42,AE42,AH42,AN42,AQ42)</f>
        <v>0</v>
      </c>
      <c r="R42" s="13">
        <f>SUM(V42,AA42,AK42,AO42)</f>
        <v>0</v>
      </c>
      <c r="S42" s="14"/>
      <c r="T42" s="15"/>
      <c r="U42" s="16"/>
      <c r="V42" s="17"/>
      <c r="W42" s="15"/>
      <c r="X42" s="16"/>
      <c r="Y42" s="18"/>
      <c r="Z42" s="17"/>
      <c r="AA42" s="18"/>
      <c r="AB42" s="16"/>
      <c r="AC42" s="16"/>
      <c r="AD42" s="16"/>
      <c r="AE42" s="16"/>
      <c r="AF42" s="15"/>
      <c r="AG42" s="19"/>
      <c r="AH42" s="15"/>
      <c r="AI42" s="16"/>
      <c r="AJ42" s="15"/>
      <c r="AK42" s="18"/>
      <c r="AL42" s="18"/>
      <c r="AM42" s="15"/>
      <c r="AN42" s="16"/>
      <c r="AO42" s="17"/>
      <c r="AP42" s="16"/>
      <c r="AQ42" s="16"/>
      <c r="AR42" s="16"/>
      <c r="AS42" s="273"/>
    </row>
    <row r="43" spans="1:45" x14ac:dyDescent="0.25">
      <c r="A43" s="2" t="s">
        <v>231</v>
      </c>
      <c r="B43" s="28" t="s">
        <v>35</v>
      </c>
      <c r="C43" s="22" t="s">
        <v>314</v>
      </c>
      <c r="D43" s="22" t="s">
        <v>315</v>
      </c>
      <c r="E43" s="22" t="s">
        <v>294</v>
      </c>
      <c r="F43" s="5"/>
      <c r="G43" s="6">
        <f>SUM(O43,P43,R43)</f>
        <v>0</v>
      </c>
      <c r="H43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6</v>
      </c>
      <c r="I43" s="8">
        <v>0</v>
      </c>
      <c r="J43" s="8">
        <v>0</v>
      </c>
      <c r="K43" s="30">
        <v>0</v>
      </c>
      <c r="L43" s="31">
        <v>6</v>
      </c>
      <c r="M43" s="9">
        <v>0</v>
      </c>
      <c r="N43" s="32">
        <v>0</v>
      </c>
      <c r="O43" s="10">
        <f>SUM(Q43,S43,X43,AC43,AF43,AI43,AJ43,AL43,AP43)</f>
        <v>0</v>
      </c>
      <c r="P43" s="11">
        <f>SUM(T43,Y43,AB43,AD43,AG43,AM43,AR43,AS43)</f>
        <v>0</v>
      </c>
      <c r="Q43" s="12">
        <f>SUM(U43,W43,Z43,AE43,AH43,AN43,AQ43)</f>
        <v>0</v>
      </c>
      <c r="R43" s="13">
        <f>SUM(V43,AA43,AK43,AO43)</f>
        <v>0</v>
      </c>
      <c r="S43" s="14"/>
      <c r="T43" s="15"/>
      <c r="U43" s="16"/>
      <c r="V43" s="17"/>
      <c r="W43" s="15"/>
      <c r="X43" s="16"/>
      <c r="Y43" s="18"/>
      <c r="Z43" s="17"/>
      <c r="AA43" s="18"/>
      <c r="AB43" s="16"/>
      <c r="AC43" s="16"/>
      <c r="AD43" s="16"/>
      <c r="AE43" s="17"/>
      <c r="AF43" s="15"/>
      <c r="AG43" s="19"/>
      <c r="AH43" s="15"/>
      <c r="AI43" s="16"/>
      <c r="AJ43" s="15"/>
      <c r="AK43" s="18"/>
      <c r="AL43" s="18"/>
      <c r="AM43" s="15"/>
      <c r="AN43" s="16"/>
      <c r="AO43" s="17"/>
      <c r="AP43" s="16"/>
      <c r="AQ43" s="16"/>
      <c r="AR43" s="16"/>
      <c r="AS43" s="273"/>
    </row>
    <row r="44" spans="1:45" x14ac:dyDescent="0.25">
      <c r="A44" s="2" t="s">
        <v>231</v>
      </c>
      <c r="B44" s="28" t="s">
        <v>35</v>
      </c>
      <c r="C44" s="22" t="s">
        <v>289</v>
      </c>
      <c r="D44" s="22" t="s">
        <v>290</v>
      </c>
      <c r="E44" s="22" t="s">
        <v>77</v>
      </c>
      <c r="F44" s="5"/>
      <c r="G44" s="6">
        <f>SUM(O44,P44,R44)</f>
        <v>0</v>
      </c>
      <c r="H44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6</v>
      </c>
      <c r="I44" s="8">
        <v>0</v>
      </c>
      <c r="J44" s="8">
        <v>0</v>
      </c>
      <c r="K44" s="30">
        <v>6</v>
      </c>
      <c r="L44" s="31">
        <v>0</v>
      </c>
      <c r="M44" s="9">
        <v>0</v>
      </c>
      <c r="N44" s="32">
        <v>0</v>
      </c>
      <c r="O44" s="10">
        <f>SUM(Q44,S44,X44,AC44,AF44,AI44,AJ44,AL44,AP44)</f>
        <v>0</v>
      </c>
      <c r="P44" s="11">
        <f>SUM(T44,Y44,AB44,AD44,AG44,AM44,AR44,AS44)</f>
        <v>0</v>
      </c>
      <c r="Q44" s="12">
        <f>SUM(U44,W44,Z44,AE44,AH44,AN44,AQ44)</f>
        <v>0</v>
      </c>
      <c r="R44" s="13">
        <f>SUM(V44,AA44,AK44,AO44)</f>
        <v>0</v>
      </c>
      <c r="S44" s="14"/>
      <c r="T44" s="15"/>
      <c r="U44" s="16"/>
      <c r="V44" s="17"/>
      <c r="W44" s="15"/>
      <c r="X44" s="16"/>
      <c r="Y44" s="18"/>
      <c r="Z44" s="17"/>
      <c r="AA44" s="18"/>
      <c r="AB44" s="16"/>
      <c r="AC44" s="16"/>
      <c r="AD44" s="16"/>
      <c r="AE44" s="16"/>
      <c r="AF44" s="15"/>
      <c r="AG44" s="19"/>
      <c r="AH44" s="15"/>
      <c r="AI44" s="16"/>
      <c r="AJ44" s="15"/>
      <c r="AK44" s="18"/>
      <c r="AL44" s="18"/>
      <c r="AM44" s="15"/>
      <c r="AN44" s="16"/>
      <c r="AO44" s="17"/>
      <c r="AP44" s="16"/>
      <c r="AQ44" s="16"/>
      <c r="AR44" s="16"/>
      <c r="AS44" s="273"/>
    </row>
    <row r="45" spans="1:45" x14ac:dyDescent="0.25">
      <c r="A45" s="2" t="s">
        <v>231</v>
      </c>
      <c r="B45" s="28" t="s">
        <v>35</v>
      </c>
      <c r="C45" s="22" t="s">
        <v>134</v>
      </c>
      <c r="D45" s="22" t="s">
        <v>277</v>
      </c>
      <c r="E45" s="22" t="s">
        <v>86</v>
      </c>
      <c r="F45" s="5"/>
      <c r="G45" s="6">
        <f>SUM(O45,P45,R45)</f>
        <v>0</v>
      </c>
      <c r="H45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4</v>
      </c>
      <c r="I45" s="8">
        <v>0</v>
      </c>
      <c r="J45" s="8">
        <v>0</v>
      </c>
      <c r="K45" s="30">
        <v>0</v>
      </c>
      <c r="L45" s="31">
        <v>4</v>
      </c>
      <c r="M45" s="9">
        <v>0</v>
      </c>
      <c r="N45" s="32">
        <v>0</v>
      </c>
      <c r="O45" s="10">
        <f>SUM(Q45,S45,X45,AC45,AF45,AI45,AJ45,AL45,AP45)</f>
        <v>0</v>
      </c>
      <c r="P45" s="11">
        <f>SUM(T45,Y45,AB45,AD45,AG45,AM45,AR45,AS45)</f>
        <v>0</v>
      </c>
      <c r="Q45" s="12">
        <f>SUM(U45,W45,Z45,AE45,AH45,AN45,AQ45)</f>
        <v>0</v>
      </c>
      <c r="R45" s="13">
        <f>SUM(V45,AA45,AK45,AO45)</f>
        <v>0</v>
      </c>
      <c r="S45" s="14"/>
      <c r="T45" s="15"/>
      <c r="U45" s="16"/>
      <c r="V45" s="17"/>
      <c r="W45" s="15"/>
      <c r="X45" s="16"/>
      <c r="Y45" s="18"/>
      <c r="Z45" s="17"/>
      <c r="AA45" s="18"/>
      <c r="AB45" s="16"/>
      <c r="AC45" s="16"/>
      <c r="AD45" s="16"/>
      <c r="AE45" s="17"/>
      <c r="AF45" s="15"/>
      <c r="AG45" s="19"/>
      <c r="AH45" s="15"/>
      <c r="AI45" s="16"/>
      <c r="AJ45" s="15"/>
      <c r="AK45" s="18"/>
      <c r="AL45" s="18"/>
      <c r="AM45" s="15"/>
      <c r="AN45" s="16"/>
      <c r="AO45" s="17"/>
      <c r="AP45" s="16"/>
      <c r="AQ45" s="16"/>
      <c r="AR45" s="16"/>
      <c r="AS45" s="273"/>
    </row>
    <row r="46" spans="1:45" x14ac:dyDescent="0.25">
      <c r="A46" s="2" t="s">
        <v>231</v>
      </c>
      <c r="B46" s="33" t="s">
        <v>35</v>
      </c>
      <c r="C46" s="22" t="s">
        <v>208</v>
      </c>
      <c r="D46" s="22" t="s">
        <v>315</v>
      </c>
      <c r="E46" s="22" t="s">
        <v>33</v>
      </c>
      <c r="F46" s="5"/>
      <c r="G46" s="6">
        <f>SUM(O46,P46,R46)</f>
        <v>0</v>
      </c>
      <c r="H46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</v>
      </c>
      <c r="I46" s="8">
        <v>0</v>
      </c>
      <c r="J46" s="38">
        <v>0</v>
      </c>
      <c r="K46" s="30">
        <v>0</v>
      </c>
      <c r="L46" s="31">
        <v>2</v>
      </c>
      <c r="M46" s="9">
        <v>0</v>
      </c>
      <c r="N46" s="32">
        <v>0</v>
      </c>
      <c r="O46" s="10">
        <f>SUM(Q46,S46,X46,AC46,AF46,AI46,AJ46,AL46,AP46)</f>
        <v>0</v>
      </c>
      <c r="P46" s="11">
        <f>SUM(T46,Y46,AB46,AD46,AG46,AM46,AR46,AS46)</f>
        <v>0</v>
      </c>
      <c r="Q46" s="12">
        <f>SUM(U46,W46,Z46,AE46,AH46,AN46,AQ46)</f>
        <v>0</v>
      </c>
      <c r="R46" s="13">
        <f>SUM(V46,AA46,AK46,AO46)</f>
        <v>0</v>
      </c>
      <c r="S46" s="14"/>
      <c r="T46" s="15"/>
      <c r="U46" s="16"/>
      <c r="V46" s="17"/>
      <c r="W46" s="15"/>
      <c r="X46" s="16"/>
      <c r="Y46" s="18"/>
      <c r="Z46" s="17"/>
      <c r="AA46" s="18"/>
      <c r="AB46" s="16"/>
      <c r="AC46" s="16"/>
      <c r="AD46" s="16"/>
      <c r="AE46" s="16"/>
      <c r="AF46" s="15"/>
      <c r="AG46" s="19"/>
      <c r="AH46" s="15"/>
      <c r="AI46" s="16"/>
      <c r="AJ46" s="15"/>
      <c r="AK46" s="18"/>
      <c r="AL46" s="18"/>
      <c r="AM46" s="15"/>
      <c r="AN46" s="16"/>
      <c r="AO46" s="17"/>
      <c r="AP46" s="16"/>
      <c r="AQ46" s="16"/>
      <c r="AR46" s="16"/>
      <c r="AS46" s="273"/>
    </row>
    <row r="47" spans="1:45" x14ac:dyDescent="0.25">
      <c r="A47" s="2" t="s">
        <v>231</v>
      </c>
      <c r="B47" s="28" t="s">
        <v>35</v>
      </c>
      <c r="C47" s="22" t="s">
        <v>284</v>
      </c>
      <c r="D47" s="22" t="s">
        <v>285</v>
      </c>
      <c r="E47" s="22" t="s">
        <v>52</v>
      </c>
      <c r="F47" s="5"/>
      <c r="G47" s="6">
        <f>SUM(O47,P47,R47)</f>
        <v>0</v>
      </c>
      <c r="H47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</v>
      </c>
      <c r="I47" s="8">
        <v>0</v>
      </c>
      <c r="J47" s="38">
        <v>0</v>
      </c>
      <c r="K47" s="30">
        <v>2</v>
      </c>
      <c r="L47" s="31">
        <v>0</v>
      </c>
      <c r="M47" s="9">
        <v>0</v>
      </c>
      <c r="N47" s="32">
        <v>0</v>
      </c>
      <c r="O47" s="10">
        <f>SUM(Q47,S47,X47,AC47,AF47,AI47,AJ47,AL47,AP47)</f>
        <v>0</v>
      </c>
      <c r="P47" s="11">
        <f>SUM(T47,Y47,AB47,AD47,AG47,AM47,AR47,AS47)</f>
        <v>0</v>
      </c>
      <c r="Q47" s="12">
        <f>SUM(U47,W47,Z47,AE47,AH47,AN47,AQ47)</f>
        <v>0</v>
      </c>
      <c r="R47" s="13">
        <f>SUM(V47,AA47,AK47,AO47)</f>
        <v>0</v>
      </c>
      <c r="S47" s="14"/>
      <c r="T47" s="15"/>
      <c r="U47" s="16"/>
      <c r="V47" s="17"/>
      <c r="W47" s="15"/>
      <c r="X47" s="16"/>
      <c r="Y47" s="18"/>
      <c r="Z47" s="17"/>
      <c r="AA47" s="18"/>
      <c r="AB47" s="16"/>
      <c r="AC47" s="16"/>
      <c r="AD47" s="16"/>
      <c r="AE47" s="17"/>
      <c r="AF47" s="15"/>
      <c r="AG47" s="19"/>
      <c r="AH47" s="15"/>
      <c r="AI47" s="16"/>
      <c r="AJ47" s="15"/>
      <c r="AK47" s="18"/>
      <c r="AL47" s="18"/>
      <c r="AM47" s="15"/>
      <c r="AN47" s="16"/>
      <c r="AO47" s="17"/>
      <c r="AP47" s="16"/>
      <c r="AQ47" s="16"/>
      <c r="AR47" s="16"/>
      <c r="AS47" s="273"/>
    </row>
    <row r="48" spans="1:45" x14ac:dyDescent="0.25">
      <c r="A48" s="2" t="s">
        <v>231</v>
      </c>
      <c r="B48" s="3" t="s">
        <v>35</v>
      </c>
      <c r="C48" s="4" t="s">
        <v>776</v>
      </c>
      <c r="D48" s="4" t="s">
        <v>465</v>
      </c>
      <c r="E48" s="4" t="s">
        <v>86</v>
      </c>
      <c r="F48" s="5"/>
      <c r="G48" s="6">
        <f>SUM(O48,P48,R48)</f>
        <v>0</v>
      </c>
      <c r="H48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</v>
      </c>
      <c r="I48" s="8">
        <v>0</v>
      </c>
      <c r="J48" s="38">
        <v>0</v>
      </c>
      <c r="K48" s="30">
        <v>2</v>
      </c>
      <c r="L48" s="31">
        <v>0</v>
      </c>
      <c r="M48" s="9">
        <v>0</v>
      </c>
      <c r="N48" s="32">
        <v>0</v>
      </c>
      <c r="O48" s="10">
        <f>SUM(Q48,S48,X48,AC48,AF48,AI48,AJ48,AL48,AP48)</f>
        <v>0</v>
      </c>
      <c r="P48" s="11">
        <f>SUM(T48,Y48,AB48,AD48,AG48,AM48,AR48,AS48)</f>
        <v>0</v>
      </c>
      <c r="Q48" s="12">
        <f>SUM(U48,W48,Z48,AE48,AH48,AN48,AQ48)</f>
        <v>0</v>
      </c>
      <c r="R48" s="13">
        <f>SUM(V48,AA48,AK48,AO48)</f>
        <v>0</v>
      </c>
      <c r="S48" s="14"/>
      <c r="T48" s="15"/>
      <c r="U48" s="16"/>
      <c r="V48" s="17"/>
      <c r="W48" s="15"/>
      <c r="X48" s="16"/>
      <c r="Y48" s="18"/>
      <c r="Z48" s="17"/>
      <c r="AA48" s="18"/>
      <c r="AB48" s="16"/>
      <c r="AC48" s="16"/>
      <c r="AD48" s="16"/>
      <c r="AE48" s="16"/>
      <c r="AF48" s="15"/>
      <c r="AG48" s="19"/>
      <c r="AH48" s="15"/>
      <c r="AI48" s="16"/>
      <c r="AJ48" s="15"/>
      <c r="AK48" s="18"/>
      <c r="AL48" s="18"/>
      <c r="AM48" s="15"/>
      <c r="AN48" s="16"/>
      <c r="AO48" s="17"/>
      <c r="AP48" s="16"/>
      <c r="AQ48" s="16"/>
      <c r="AR48" s="16"/>
      <c r="AS48" s="273"/>
    </row>
    <row r="49" spans="1:45" x14ac:dyDescent="0.25">
      <c r="A49" s="2" t="s">
        <v>231</v>
      </c>
      <c r="B49" s="28" t="s">
        <v>35</v>
      </c>
      <c r="C49" s="22" t="s">
        <v>276</v>
      </c>
      <c r="D49" s="22" t="s">
        <v>161</v>
      </c>
      <c r="E49" s="22" t="s">
        <v>19</v>
      </c>
      <c r="F49" s="5"/>
      <c r="G49" s="6">
        <f>SUM(O49,P49,R49)</f>
        <v>0</v>
      </c>
      <c r="H49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2</v>
      </c>
      <c r="I49" s="8">
        <v>0</v>
      </c>
      <c r="J49" s="38">
        <v>0</v>
      </c>
      <c r="K49" s="30">
        <v>0</v>
      </c>
      <c r="L49" s="31">
        <v>2</v>
      </c>
      <c r="M49" s="9">
        <v>0</v>
      </c>
      <c r="N49" s="32">
        <v>0</v>
      </c>
      <c r="O49" s="10">
        <f>SUM(Q49,S49,X49,AC49,AF49,AI49,AJ49,AL49,AP49)</f>
        <v>0</v>
      </c>
      <c r="P49" s="11">
        <f>SUM(T49,Y49,AB49,AD49,AG49,AM49,AR49,AS49)</f>
        <v>0</v>
      </c>
      <c r="Q49" s="12">
        <f>SUM(U49,W49,Z49,AE49,AH49,AN49,AQ49)</f>
        <v>0</v>
      </c>
      <c r="R49" s="13">
        <f>SUM(V49,AA49,AK49,AO49)</f>
        <v>0</v>
      </c>
      <c r="S49" s="14"/>
      <c r="T49" s="15"/>
      <c r="U49" s="16"/>
      <c r="V49" s="17"/>
      <c r="W49" s="15"/>
      <c r="X49" s="16"/>
      <c r="Y49" s="18"/>
      <c r="Z49" s="17"/>
      <c r="AA49" s="18"/>
      <c r="AB49" s="16"/>
      <c r="AC49" s="16"/>
      <c r="AD49" s="16"/>
      <c r="AE49" s="17"/>
      <c r="AF49" s="15"/>
      <c r="AG49" s="19"/>
      <c r="AH49" s="15"/>
      <c r="AI49" s="16"/>
      <c r="AJ49" s="15"/>
      <c r="AK49" s="18"/>
      <c r="AL49" s="18"/>
      <c r="AM49" s="15"/>
      <c r="AN49" s="16"/>
      <c r="AO49" s="17"/>
      <c r="AP49" s="16"/>
      <c r="AQ49" s="16"/>
      <c r="AR49" s="16"/>
      <c r="AS49" s="273"/>
    </row>
    <row r="50" spans="1:45" x14ac:dyDescent="0.25">
      <c r="A50" s="2" t="s">
        <v>231</v>
      </c>
      <c r="B50" s="28" t="s">
        <v>35</v>
      </c>
      <c r="C50" s="22" t="s">
        <v>318</v>
      </c>
      <c r="D50" s="22" t="s">
        <v>319</v>
      </c>
      <c r="E50" s="22" t="s">
        <v>30</v>
      </c>
      <c r="F50" s="5"/>
      <c r="G50" s="6">
        <f>SUM(O50,P50,R50)</f>
        <v>0</v>
      </c>
      <c r="H50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1</v>
      </c>
      <c r="I50" s="8">
        <v>0</v>
      </c>
      <c r="J50" s="38">
        <v>0</v>
      </c>
      <c r="K50" s="30">
        <v>1</v>
      </c>
      <c r="L50" s="31">
        <v>0</v>
      </c>
      <c r="M50" s="9">
        <v>0</v>
      </c>
      <c r="N50" s="32">
        <v>0</v>
      </c>
      <c r="O50" s="10">
        <f>SUM(Q50,S50,X50,AC50,AF50,AI50,AJ50,AL50,AP50)</f>
        <v>0</v>
      </c>
      <c r="P50" s="11">
        <f>SUM(T50,Y50,AB50,AD50,AG50,AM50,AR50,AS50)</f>
        <v>0</v>
      </c>
      <c r="Q50" s="12">
        <f>SUM(U50,W50,Z50,AE50,AH50,AN50,AQ50)</f>
        <v>0</v>
      </c>
      <c r="R50" s="13">
        <f>SUM(V50,AA50,AK50,AO50)</f>
        <v>0</v>
      </c>
      <c r="S50" s="14"/>
      <c r="T50" s="15"/>
      <c r="U50" s="16"/>
      <c r="V50" s="17"/>
      <c r="W50" s="15"/>
      <c r="X50" s="16"/>
      <c r="Y50" s="18"/>
      <c r="Z50" s="17"/>
      <c r="AA50" s="18"/>
      <c r="AB50" s="16"/>
      <c r="AC50" s="16"/>
      <c r="AD50" s="16"/>
      <c r="AE50" s="17"/>
      <c r="AF50" s="15"/>
      <c r="AG50" s="19"/>
      <c r="AH50" s="15"/>
      <c r="AI50" s="16"/>
      <c r="AJ50" s="15"/>
      <c r="AK50" s="18"/>
      <c r="AL50" s="18"/>
      <c r="AM50" s="15"/>
      <c r="AN50" s="16"/>
      <c r="AO50" s="17"/>
      <c r="AP50" s="16"/>
      <c r="AQ50" s="16"/>
      <c r="AR50" s="16"/>
      <c r="AS50" s="273"/>
    </row>
    <row r="51" spans="1:45" x14ac:dyDescent="0.25">
      <c r="A51" s="2" t="s">
        <v>231</v>
      </c>
      <c r="B51" s="28" t="s">
        <v>35</v>
      </c>
      <c r="C51" s="22" t="s">
        <v>283</v>
      </c>
      <c r="D51" s="22" t="s">
        <v>69</v>
      </c>
      <c r="E51" s="22" t="s">
        <v>33</v>
      </c>
      <c r="F51" s="5"/>
      <c r="G51" s="6">
        <f>SUM(O51,P51,R51)</f>
        <v>0</v>
      </c>
      <c r="H51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51" s="8">
        <v>0</v>
      </c>
      <c r="J51" s="38">
        <v>0</v>
      </c>
      <c r="K51" s="30">
        <v>0</v>
      </c>
      <c r="L51" s="31">
        <v>0</v>
      </c>
      <c r="M51" s="9">
        <v>0</v>
      </c>
      <c r="N51" s="32">
        <v>0</v>
      </c>
      <c r="O51" s="10">
        <f>SUM(Q51,S51,X51,AC51,AF51,AI51,AJ51,AL51,AP51)</f>
        <v>0</v>
      </c>
      <c r="P51" s="11">
        <f>SUM(T51,Y51,AB51,AD51,AG51,AM51,AR51,AS51)</f>
        <v>0</v>
      </c>
      <c r="Q51" s="12">
        <f>SUM(U51,W51,Z51,AE51,AH51,AN51,AQ51)</f>
        <v>0</v>
      </c>
      <c r="R51" s="13">
        <f>SUM(V51,AA51,AK51,AO51)</f>
        <v>0</v>
      </c>
      <c r="S51" s="14"/>
      <c r="T51" s="15"/>
      <c r="U51" s="16"/>
      <c r="V51" s="17"/>
      <c r="W51" s="15"/>
      <c r="X51" s="16"/>
      <c r="Y51" s="18"/>
      <c r="Z51" s="17"/>
      <c r="AA51" s="18"/>
      <c r="AB51" s="16"/>
      <c r="AC51" s="16"/>
      <c r="AD51" s="16"/>
      <c r="AE51" s="17"/>
      <c r="AF51" s="15"/>
      <c r="AG51" s="19"/>
      <c r="AH51" s="15"/>
      <c r="AI51" s="16"/>
      <c r="AJ51" s="15"/>
      <c r="AK51" s="18"/>
      <c r="AL51" s="18"/>
      <c r="AM51" s="15"/>
      <c r="AN51" s="16"/>
      <c r="AO51" s="17"/>
      <c r="AP51" s="16"/>
      <c r="AQ51" s="16"/>
      <c r="AR51" s="16"/>
      <c r="AS51" s="273"/>
    </row>
    <row r="52" spans="1:45" x14ac:dyDescent="0.25">
      <c r="A52" s="2" t="s">
        <v>231</v>
      </c>
      <c r="B52" s="28" t="s">
        <v>35</v>
      </c>
      <c r="C52" s="22" t="s">
        <v>299</v>
      </c>
      <c r="D52" s="22" t="s">
        <v>300</v>
      </c>
      <c r="E52" s="22" t="s">
        <v>33</v>
      </c>
      <c r="F52" s="5"/>
      <c r="G52" s="6">
        <f>SUM(O52,P52,R52)</f>
        <v>0</v>
      </c>
      <c r="H52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52" s="8">
        <v>0</v>
      </c>
      <c r="J52" s="38">
        <v>0</v>
      </c>
      <c r="K52" s="30">
        <v>0</v>
      </c>
      <c r="L52" s="31">
        <v>0</v>
      </c>
      <c r="M52" s="9">
        <v>0</v>
      </c>
      <c r="N52" s="32">
        <v>0</v>
      </c>
      <c r="O52" s="10">
        <f>SUM(Q52,S52,X52,AC52,AF52,AI52,AJ52,AL52,AP52)</f>
        <v>0</v>
      </c>
      <c r="P52" s="11">
        <f>SUM(T52,Y52,AB52,AD52,AG52,AM52,AR52,AS52)</f>
        <v>0</v>
      </c>
      <c r="Q52" s="12">
        <f>SUM(U52,W52,Z52,AE52,AH52,AN52,AQ52)</f>
        <v>0</v>
      </c>
      <c r="R52" s="13">
        <f>SUM(V52,AA52,AK52,AO52)</f>
        <v>0</v>
      </c>
      <c r="S52" s="14"/>
      <c r="T52" s="15"/>
      <c r="U52" s="16"/>
      <c r="V52" s="17"/>
      <c r="W52" s="15"/>
      <c r="X52" s="16"/>
      <c r="Y52" s="18"/>
      <c r="Z52" s="17"/>
      <c r="AA52" s="18"/>
      <c r="AB52" s="16"/>
      <c r="AC52" s="16"/>
      <c r="AD52" s="16"/>
      <c r="AE52" s="16"/>
      <c r="AF52" s="15"/>
      <c r="AG52" s="19"/>
      <c r="AH52" s="15"/>
      <c r="AI52" s="16"/>
      <c r="AJ52" s="15"/>
      <c r="AK52" s="18"/>
      <c r="AL52" s="18"/>
      <c r="AM52" s="15"/>
      <c r="AN52" s="16"/>
      <c r="AO52" s="17"/>
      <c r="AP52" s="16"/>
      <c r="AQ52" s="16"/>
      <c r="AR52" s="16"/>
      <c r="AS52" s="273"/>
    </row>
    <row r="53" spans="1:45" x14ac:dyDescent="0.25">
      <c r="A53" s="2" t="s">
        <v>231</v>
      </c>
      <c r="B53" s="28" t="s">
        <v>35</v>
      </c>
      <c r="C53" s="22" t="s">
        <v>95</v>
      </c>
      <c r="D53" s="22" t="s">
        <v>94</v>
      </c>
      <c r="E53" s="22" t="s">
        <v>329</v>
      </c>
      <c r="F53" s="5"/>
      <c r="G53" s="6">
        <f>SUM(O53,P53,R53)</f>
        <v>0</v>
      </c>
      <c r="H53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53" s="8">
        <v>0</v>
      </c>
      <c r="J53" s="38">
        <v>0</v>
      </c>
      <c r="K53" s="30">
        <v>0</v>
      </c>
      <c r="L53" s="31">
        <v>0</v>
      </c>
      <c r="M53" s="9">
        <v>0</v>
      </c>
      <c r="N53" s="32">
        <v>0</v>
      </c>
      <c r="O53" s="10">
        <f>SUM(Q53,S53,X53,AC53,AF53,AI53,AJ53,AL53,AP53)</f>
        <v>0</v>
      </c>
      <c r="P53" s="11">
        <f>SUM(T53,Y53,AB53,AD53,AG53,AM53,AR53,AS53)</f>
        <v>0</v>
      </c>
      <c r="Q53" s="12">
        <f>SUM(U53,W53,Z53,AE53,AH53,AN53,AQ53)</f>
        <v>0</v>
      </c>
      <c r="R53" s="13">
        <f>SUM(V53,AA53,AK53,AO53)</f>
        <v>0</v>
      </c>
      <c r="S53" s="14"/>
      <c r="T53" s="15"/>
      <c r="U53" s="16"/>
      <c r="V53" s="17"/>
      <c r="W53" s="15"/>
      <c r="X53" s="16"/>
      <c r="Y53" s="18"/>
      <c r="Z53" s="17"/>
      <c r="AA53" s="18"/>
      <c r="AB53" s="16"/>
      <c r="AC53" s="16"/>
      <c r="AD53" s="16"/>
      <c r="AE53" s="17"/>
      <c r="AF53" s="15"/>
      <c r="AG53" s="19"/>
      <c r="AH53" s="15"/>
      <c r="AI53" s="16"/>
      <c r="AJ53" s="15"/>
      <c r="AK53" s="18"/>
      <c r="AL53" s="18"/>
      <c r="AM53" s="15"/>
      <c r="AN53" s="16"/>
      <c r="AO53" s="17"/>
      <c r="AP53" s="16"/>
      <c r="AQ53" s="16"/>
      <c r="AR53" s="16"/>
      <c r="AS53" s="273"/>
    </row>
    <row r="54" spans="1:45" x14ac:dyDescent="0.25">
      <c r="A54" s="2" t="s">
        <v>231</v>
      </c>
      <c r="B54" s="3" t="s">
        <v>35</v>
      </c>
      <c r="C54" s="4" t="s">
        <v>403</v>
      </c>
      <c r="D54" s="4" t="s">
        <v>404</v>
      </c>
      <c r="E54" s="4" t="s">
        <v>262</v>
      </c>
      <c r="F54" s="5"/>
      <c r="G54" s="6">
        <f>SUM(O54,P54,R54)</f>
        <v>0</v>
      </c>
      <c r="H54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54" s="8">
        <v>0</v>
      </c>
      <c r="J54" s="38">
        <v>0</v>
      </c>
      <c r="K54" s="30">
        <v>0</v>
      </c>
      <c r="L54" s="31">
        <v>0</v>
      </c>
      <c r="M54" s="9">
        <v>0</v>
      </c>
      <c r="N54" s="32">
        <v>0</v>
      </c>
      <c r="O54" s="10">
        <f>SUM(Q54,S54,X54,AC54,AF54,AI54,AJ54,AL54,AP54)</f>
        <v>0</v>
      </c>
      <c r="P54" s="11">
        <f>SUM(T54,Y54,AB54,AD54,AG54,AM54,AR54,AS54)</f>
        <v>0</v>
      </c>
      <c r="Q54" s="12">
        <f>SUM(U54,W54,Z54,AE54,AH54,AN54,AQ54)</f>
        <v>0</v>
      </c>
      <c r="R54" s="13">
        <f>SUM(V54,AA54,AK54,AO54)</f>
        <v>0</v>
      </c>
      <c r="S54" s="14"/>
      <c r="T54" s="15"/>
      <c r="U54" s="16"/>
      <c r="V54" s="17"/>
      <c r="W54" s="15"/>
      <c r="X54" s="16"/>
      <c r="Y54" s="18"/>
      <c r="Z54" s="17"/>
      <c r="AA54" s="18"/>
      <c r="AB54" s="16"/>
      <c r="AC54" s="16"/>
      <c r="AD54" s="16"/>
      <c r="AE54" s="16"/>
      <c r="AF54" s="15"/>
      <c r="AG54" s="19"/>
      <c r="AH54" s="15"/>
      <c r="AI54" s="16"/>
      <c r="AJ54" s="15"/>
      <c r="AK54" s="18"/>
      <c r="AL54" s="18"/>
      <c r="AM54" s="15"/>
      <c r="AN54" s="16"/>
      <c r="AO54" s="17"/>
      <c r="AP54" s="16"/>
      <c r="AQ54" s="16"/>
      <c r="AR54" s="16"/>
      <c r="AS54" s="273"/>
    </row>
    <row r="55" spans="1:45" x14ac:dyDescent="0.25">
      <c r="A55" s="2" t="s">
        <v>231</v>
      </c>
      <c r="B55" s="28" t="s">
        <v>35</v>
      </c>
      <c r="C55" s="22" t="s">
        <v>291</v>
      </c>
      <c r="D55" s="22" t="s">
        <v>159</v>
      </c>
      <c r="E55" s="22" t="s">
        <v>292</v>
      </c>
      <c r="F55" s="23"/>
      <c r="G55" s="6">
        <f>SUM(O55,P55,R55)</f>
        <v>0</v>
      </c>
      <c r="H55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55" s="8">
        <v>0</v>
      </c>
      <c r="J55" s="38">
        <v>0</v>
      </c>
      <c r="K55" s="30">
        <v>0</v>
      </c>
      <c r="L55" s="31">
        <v>0</v>
      </c>
      <c r="M55" s="9">
        <v>0</v>
      </c>
      <c r="N55" s="32">
        <v>0</v>
      </c>
      <c r="O55" s="10">
        <f>SUM(Q55,S55,X55,AC55,AF55,AI55,AJ55,AL55,AP55)</f>
        <v>0</v>
      </c>
      <c r="P55" s="11">
        <f>SUM(T55,Y55,AB55,AD55,AG55,AM55,AR55,AS55)</f>
        <v>0</v>
      </c>
      <c r="Q55" s="12">
        <f>SUM(U55,W55,Z55,AE55,AH55,AN55,AQ55)</f>
        <v>0</v>
      </c>
      <c r="R55" s="13">
        <f>SUM(V55,AA55,AK55,AO55)</f>
        <v>0</v>
      </c>
      <c r="S55" s="26"/>
      <c r="T55" s="15"/>
      <c r="U55" s="16"/>
      <c r="V55" s="17"/>
      <c r="W55" s="15"/>
      <c r="X55" s="16"/>
      <c r="Y55" s="27"/>
      <c r="Z55" s="17"/>
      <c r="AA55" s="27"/>
      <c r="AB55" s="16"/>
      <c r="AC55" s="16"/>
      <c r="AD55" s="16"/>
      <c r="AE55" s="16"/>
      <c r="AF55" s="15"/>
      <c r="AG55" s="19"/>
      <c r="AH55" s="15"/>
      <c r="AI55" s="16"/>
      <c r="AJ55" s="15"/>
      <c r="AK55" s="27"/>
      <c r="AL55" s="27"/>
      <c r="AM55" s="15"/>
      <c r="AN55" s="16"/>
      <c r="AO55" s="17"/>
      <c r="AP55" s="16"/>
      <c r="AQ55" s="16"/>
      <c r="AR55" s="16"/>
      <c r="AS55" s="273"/>
    </row>
    <row r="56" spans="1:45" x14ac:dyDescent="0.25">
      <c r="A56" s="2" t="s">
        <v>231</v>
      </c>
      <c r="B56" s="28" t="s">
        <v>35</v>
      </c>
      <c r="C56" s="22" t="s">
        <v>312</v>
      </c>
      <c r="D56" s="22" t="s">
        <v>313</v>
      </c>
      <c r="E56" s="22" t="s">
        <v>67</v>
      </c>
      <c r="F56" s="5"/>
      <c r="G56" s="6">
        <f>SUM(O56,P56,R56)</f>
        <v>0</v>
      </c>
      <c r="H56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56" s="8">
        <v>0</v>
      </c>
      <c r="J56" s="38">
        <v>0</v>
      </c>
      <c r="K56" s="30">
        <v>0</v>
      </c>
      <c r="L56" s="31">
        <v>0</v>
      </c>
      <c r="M56" s="9">
        <v>0</v>
      </c>
      <c r="N56" s="32">
        <v>0</v>
      </c>
      <c r="O56" s="10">
        <f>SUM(Q56,S56,X56,AC56,AF56,AI56,AJ56,AL56,AP56)</f>
        <v>0</v>
      </c>
      <c r="P56" s="11">
        <f>SUM(T56,Y56,AB56,AD56,AG56,AM56,AR56,AS56)</f>
        <v>0</v>
      </c>
      <c r="Q56" s="12">
        <f>SUM(U56,W56,Z56,AE56,AH56,AN56,AQ56)</f>
        <v>0</v>
      </c>
      <c r="R56" s="13">
        <f>SUM(V56,AA56,AK56,AO56)</f>
        <v>0</v>
      </c>
      <c r="S56" s="14"/>
      <c r="T56" s="15"/>
      <c r="U56" s="16"/>
      <c r="V56" s="17"/>
      <c r="W56" s="15"/>
      <c r="X56" s="16"/>
      <c r="Y56" s="18"/>
      <c r="Z56" s="17"/>
      <c r="AA56" s="18"/>
      <c r="AB56" s="16"/>
      <c r="AC56" s="16"/>
      <c r="AD56" s="16"/>
      <c r="AE56" s="17"/>
      <c r="AF56" s="15"/>
      <c r="AG56" s="19"/>
      <c r="AH56" s="15"/>
      <c r="AI56" s="16"/>
      <c r="AJ56" s="15"/>
      <c r="AK56" s="18"/>
      <c r="AL56" s="18"/>
      <c r="AM56" s="15"/>
      <c r="AN56" s="16"/>
      <c r="AO56" s="17"/>
      <c r="AP56" s="16"/>
      <c r="AQ56" s="16"/>
      <c r="AR56" s="16"/>
      <c r="AS56" s="273"/>
    </row>
    <row r="57" spans="1:45" x14ac:dyDescent="0.25">
      <c r="A57" s="2" t="s">
        <v>231</v>
      </c>
      <c r="B57" s="33" t="s">
        <v>35</v>
      </c>
      <c r="C57" s="22" t="s">
        <v>356</v>
      </c>
      <c r="D57" s="22" t="s">
        <v>79</v>
      </c>
      <c r="E57" s="22" t="s">
        <v>67</v>
      </c>
      <c r="F57" s="5"/>
      <c r="G57" s="6">
        <f>SUM(O57,P57,R57)</f>
        <v>0</v>
      </c>
      <c r="H57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57" s="8">
        <v>0</v>
      </c>
      <c r="J57" s="38">
        <v>0</v>
      </c>
      <c r="K57" s="30">
        <v>0</v>
      </c>
      <c r="L57" s="31">
        <v>0</v>
      </c>
      <c r="M57" s="9">
        <v>0</v>
      </c>
      <c r="N57" s="32">
        <v>0</v>
      </c>
      <c r="O57" s="10">
        <f>SUM(Q57,S57,X57,AC57,AF57,AI57,AJ57,AL57,AP57)</f>
        <v>0</v>
      </c>
      <c r="P57" s="11">
        <f>SUM(T57,Y57,AB57,AD57,AG57,AM57,AR57,AS57)</f>
        <v>0</v>
      </c>
      <c r="Q57" s="12">
        <f>SUM(U57,W57,Z57,AE57,AH57,AN57,AQ57)</f>
        <v>0</v>
      </c>
      <c r="R57" s="13">
        <f>SUM(V57,AA57,AK57,AO57)</f>
        <v>0</v>
      </c>
      <c r="S57" s="14"/>
      <c r="T57" s="15"/>
      <c r="U57" s="16"/>
      <c r="V57" s="17"/>
      <c r="W57" s="15"/>
      <c r="X57" s="16"/>
      <c r="Y57" s="18"/>
      <c r="Z57" s="17"/>
      <c r="AA57" s="18"/>
      <c r="AB57" s="16"/>
      <c r="AC57" s="16"/>
      <c r="AD57" s="16"/>
      <c r="AE57" s="16"/>
      <c r="AF57" s="15"/>
      <c r="AG57" s="19"/>
      <c r="AH57" s="15"/>
      <c r="AI57" s="16"/>
      <c r="AJ57" s="15"/>
      <c r="AK57" s="18"/>
      <c r="AL57" s="18"/>
      <c r="AM57" s="15"/>
      <c r="AN57" s="16"/>
      <c r="AO57" s="17"/>
      <c r="AP57" s="16"/>
      <c r="AQ57" s="16"/>
      <c r="AR57" s="16"/>
      <c r="AS57" s="273"/>
    </row>
    <row r="58" spans="1:45" x14ac:dyDescent="0.25">
      <c r="A58" s="2" t="s">
        <v>231</v>
      </c>
      <c r="B58" s="28" t="s">
        <v>35</v>
      </c>
      <c r="C58" s="22" t="s">
        <v>311</v>
      </c>
      <c r="D58" s="22" t="s">
        <v>91</v>
      </c>
      <c r="E58" s="22" t="s">
        <v>67</v>
      </c>
      <c r="F58" s="5"/>
      <c r="G58" s="6">
        <f>SUM(O58,P58,R58)</f>
        <v>0</v>
      </c>
      <c r="H58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58" s="8">
        <v>0</v>
      </c>
      <c r="J58" s="38">
        <v>0</v>
      </c>
      <c r="K58" s="30">
        <v>0</v>
      </c>
      <c r="L58" s="31">
        <v>0</v>
      </c>
      <c r="M58" s="9">
        <v>0</v>
      </c>
      <c r="N58" s="32">
        <v>0</v>
      </c>
      <c r="O58" s="10">
        <f>SUM(Q58,S58,X58,AC58,AF58,AI58,AJ58,AL58,AP58)</f>
        <v>0</v>
      </c>
      <c r="P58" s="11">
        <f>SUM(T58,Y58,AB58,AD58,AG58,AM58,AR58,AS58)</f>
        <v>0</v>
      </c>
      <c r="Q58" s="12">
        <f>SUM(U58,W58,Z58,AE58,AH58,AN58,AQ58)</f>
        <v>0</v>
      </c>
      <c r="R58" s="13">
        <f>SUM(V58,AA58,AK58,AO58)</f>
        <v>0</v>
      </c>
      <c r="S58" s="14"/>
      <c r="T58" s="15"/>
      <c r="U58" s="16"/>
      <c r="V58" s="17"/>
      <c r="W58" s="15"/>
      <c r="X58" s="16"/>
      <c r="Y58" s="18"/>
      <c r="Z58" s="17"/>
      <c r="AA58" s="18"/>
      <c r="AB58" s="16"/>
      <c r="AC58" s="16"/>
      <c r="AD58" s="16"/>
      <c r="AE58" s="17"/>
      <c r="AF58" s="15"/>
      <c r="AG58" s="19"/>
      <c r="AH58" s="15"/>
      <c r="AI58" s="16"/>
      <c r="AJ58" s="15"/>
      <c r="AK58" s="18"/>
      <c r="AL58" s="18"/>
      <c r="AM58" s="15"/>
      <c r="AN58" s="16"/>
      <c r="AO58" s="17"/>
      <c r="AP58" s="16"/>
      <c r="AQ58" s="16"/>
      <c r="AR58" s="16"/>
      <c r="AS58" s="273"/>
    </row>
    <row r="59" spans="1:45" x14ac:dyDescent="0.25">
      <c r="A59" s="2" t="s">
        <v>231</v>
      </c>
      <c r="B59" s="28" t="s">
        <v>35</v>
      </c>
      <c r="C59" s="22" t="s">
        <v>332</v>
      </c>
      <c r="D59" s="22" t="s">
        <v>333</v>
      </c>
      <c r="E59" s="22" t="s">
        <v>67</v>
      </c>
      <c r="F59" s="5"/>
      <c r="G59" s="6">
        <f>SUM(O59,P59,R59)</f>
        <v>0</v>
      </c>
      <c r="H59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59" s="8">
        <v>0</v>
      </c>
      <c r="J59" s="38">
        <v>0</v>
      </c>
      <c r="K59" s="30">
        <v>0</v>
      </c>
      <c r="L59" s="31">
        <v>0</v>
      </c>
      <c r="M59" s="9">
        <v>0</v>
      </c>
      <c r="N59" s="32">
        <v>0</v>
      </c>
      <c r="O59" s="10">
        <f>SUM(Q59,S59,X59,AC59,AF59,AI59,AJ59,AL59,AP59)</f>
        <v>0</v>
      </c>
      <c r="P59" s="11">
        <f>SUM(T59,Y59,AB59,AD59,AG59,AM59,AR59,AS59)</f>
        <v>0</v>
      </c>
      <c r="Q59" s="12">
        <f>SUM(U59,W59,Z59,AE59,AH59,AN59,AQ59)</f>
        <v>0</v>
      </c>
      <c r="R59" s="13">
        <f>SUM(V59,AA59,AK59,AO59)</f>
        <v>0</v>
      </c>
      <c r="S59" s="14"/>
      <c r="T59" s="15"/>
      <c r="U59" s="16"/>
      <c r="V59" s="17"/>
      <c r="W59" s="15"/>
      <c r="X59" s="16"/>
      <c r="Y59" s="18"/>
      <c r="Z59" s="17"/>
      <c r="AA59" s="18"/>
      <c r="AB59" s="16"/>
      <c r="AC59" s="16"/>
      <c r="AD59" s="16"/>
      <c r="AE59" s="17"/>
      <c r="AF59" s="15"/>
      <c r="AG59" s="19"/>
      <c r="AH59" s="15"/>
      <c r="AI59" s="16"/>
      <c r="AJ59" s="15"/>
      <c r="AK59" s="18"/>
      <c r="AL59" s="18"/>
      <c r="AM59" s="15"/>
      <c r="AN59" s="16"/>
      <c r="AO59" s="17"/>
      <c r="AP59" s="16"/>
      <c r="AQ59" s="16"/>
      <c r="AR59" s="16"/>
      <c r="AS59" s="273"/>
    </row>
    <row r="60" spans="1:45" x14ac:dyDescent="0.25">
      <c r="A60" s="20" t="s">
        <v>231</v>
      </c>
      <c r="B60" s="21" t="s">
        <v>35</v>
      </c>
      <c r="C60" s="22" t="s">
        <v>305</v>
      </c>
      <c r="D60" s="22" t="s">
        <v>306</v>
      </c>
      <c r="E60" s="22" t="s">
        <v>67</v>
      </c>
      <c r="F60" s="23"/>
      <c r="G60" s="6">
        <f>SUM(O60,P60,R60)</f>
        <v>0</v>
      </c>
      <c r="H60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60" s="8">
        <v>0</v>
      </c>
      <c r="J60" s="38">
        <v>0</v>
      </c>
      <c r="K60" s="30">
        <v>0</v>
      </c>
      <c r="L60" s="31">
        <v>0</v>
      </c>
      <c r="M60" s="9">
        <v>0</v>
      </c>
      <c r="N60" s="32">
        <v>0</v>
      </c>
      <c r="O60" s="10">
        <f>SUM(Q60,S60,X60,AC60,AF60,AI60,AJ60,AL60,AP60)</f>
        <v>0</v>
      </c>
      <c r="P60" s="11">
        <f>SUM(T60,Y60,AB60,AD60,AG60,AM60,AR60,AS60)</f>
        <v>0</v>
      </c>
      <c r="Q60" s="12">
        <f>SUM(U60,W60,Z60,AE60,AH60,AN60,AQ60)</f>
        <v>0</v>
      </c>
      <c r="R60" s="13">
        <f>SUM(V60,AA60,AK60,AO60)</f>
        <v>0</v>
      </c>
      <c r="S60" s="26"/>
      <c r="T60" s="15"/>
      <c r="U60" s="16"/>
      <c r="V60" s="17"/>
      <c r="W60" s="15"/>
      <c r="X60" s="16"/>
      <c r="Y60" s="27"/>
      <c r="Z60" s="17"/>
      <c r="AA60" s="27"/>
      <c r="AB60" s="16"/>
      <c r="AC60" s="16"/>
      <c r="AD60" s="16"/>
      <c r="AE60" s="16"/>
      <c r="AF60" s="15"/>
      <c r="AG60" s="19"/>
      <c r="AH60" s="15"/>
      <c r="AI60" s="16"/>
      <c r="AJ60" s="15"/>
      <c r="AK60" s="27"/>
      <c r="AL60" s="27"/>
      <c r="AM60" s="15"/>
      <c r="AN60" s="16"/>
      <c r="AO60" s="17"/>
      <c r="AP60" s="16"/>
      <c r="AQ60" s="16"/>
      <c r="AR60" s="16"/>
      <c r="AS60" s="273"/>
    </row>
    <row r="61" spans="1:45" x14ac:dyDescent="0.25">
      <c r="A61" s="2" t="s">
        <v>231</v>
      </c>
      <c r="B61" s="3" t="s">
        <v>35</v>
      </c>
      <c r="C61" s="4" t="s">
        <v>388</v>
      </c>
      <c r="D61" s="4" t="s">
        <v>184</v>
      </c>
      <c r="E61" s="4" t="s">
        <v>67</v>
      </c>
      <c r="F61" s="5"/>
      <c r="G61" s="6">
        <f>SUM(O61,P61,R61)</f>
        <v>0</v>
      </c>
      <c r="H61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61" s="8">
        <v>0</v>
      </c>
      <c r="J61" s="38">
        <v>0</v>
      </c>
      <c r="K61" s="30">
        <v>0</v>
      </c>
      <c r="L61" s="31">
        <v>0</v>
      </c>
      <c r="M61" s="9">
        <v>0</v>
      </c>
      <c r="N61" s="32">
        <v>0</v>
      </c>
      <c r="O61" s="10">
        <f>SUM(Q61,S61,X61,AC61,AF61,AI61,AJ61,AL61,AP61)</f>
        <v>0</v>
      </c>
      <c r="P61" s="11">
        <f>SUM(T61,Y61,AB61,AD61,AG61,AM61,AR61,AS61)</f>
        <v>0</v>
      </c>
      <c r="Q61" s="12">
        <f>SUM(U61,W61,Z61,AE61,AH61,AN61,AQ61)</f>
        <v>0</v>
      </c>
      <c r="R61" s="13">
        <f>SUM(V61,AA61,AK61,AO61)</f>
        <v>0</v>
      </c>
      <c r="S61" s="14"/>
      <c r="T61" s="15"/>
      <c r="U61" s="16"/>
      <c r="V61" s="17"/>
      <c r="W61" s="15"/>
      <c r="X61" s="16"/>
      <c r="Y61" s="18"/>
      <c r="Z61" s="17"/>
      <c r="AA61" s="18"/>
      <c r="AB61" s="16"/>
      <c r="AC61" s="16"/>
      <c r="AD61" s="16"/>
      <c r="AE61" s="16"/>
      <c r="AF61" s="15"/>
      <c r="AG61" s="19"/>
      <c r="AH61" s="15"/>
      <c r="AI61" s="16"/>
      <c r="AJ61" s="15"/>
      <c r="AK61" s="18"/>
      <c r="AL61" s="18"/>
      <c r="AM61" s="15"/>
      <c r="AN61" s="16"/>
      <c r="AO61" s="17"/>
      <c r="AP61" s="16"/>
      <c r="AQ61" s="16"/>
      <c r="AR61" s="16"/>
      <c r="AS61" s="273"/>
    </row>
    <row r="62" spans="1:45" x14ac:dyDescent="0.25">
      <c r="A62" s="2" t="s">
        <v>231</v>
      </c>
      <c r="B62" s="3" t="s">
        <v>35</v>
      </c>
      <c r="C62" s="4" t="s">
        <v>265</v>
      </c>
      <c r="D62" s="4" t="s">
        <v>152</v>
      </c>
      <c r="E62" s="4" t="s">
        <v>77</v>
      </c>
      <c r="F62" s="5"/>
      <c r="G62" s="6">
        <f>SUM(O62,P62,R62)</f>
        <v>0</v>
      </c>
      <c r="H62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62" s="8">
        <v>0</v>
      </c>
      <c r="J62" s="38">
        <v>0</v>
      </c>
      <c r="K62" s="30">
        <v>0</v>
      </c>
      <c r="L62" s="31">
        <v>0</v>
      </c>
      <c r="M62" s="9">
        <v>0</v>
      </c>
      <c r="N62" s="32">
        <v>0</v>
      </c>
      <c r="O62" s="10">
        <f>SUM(Q62,S62,X62,AC62,AF62,AI62,AJ62,AL62,AP62)</f>
        <v>0</v>
      </c>
      <c r="P62" s="11">
        <f>SUM(T62,Y62,AB62,AD62,AG62,AM62,AR62,AS62)</f>
        <v>0</v>
      </c>
      <c r="Q62" s="12">
        <f>SUM(U62,W62,Z62,AE62,AH62,AN62,AQ62)</f>
        <v>0</v>
      </c>
      <c r="R62" s="13">
        <f>SUM(V62,AA62,AK62,AO62)</f>
        <v>0</v>
      </c>
      <c r="S62" s="14"/>
      <c r="T62" s="15"/>
      <c r="U62" s="16"/>
      <c r="V62" s="17"/>
      <c r="W62" s="15"/>
      <c r="X62" s="16"/>
      <c r="Y62" s="18"/>
      <c r="Z62" s="17"/>
      <c r="AA62" s="18"/>
      <c r="AB62" s="16"/>
      <c r="AC62" s="16"/>
      <c r="AD62" s="16"/>
      <c r="AE62" s="16"/>
      <c r="AF62" s="15"/>
      <c r="AG62" s="19"/>
      <c r="AH62" s="15"/>
      <c r="AI62" s="16"/>
      <c r="AJ62" s="15"/>
      <c r="AK62" s="18"/>
      <c r="AL62" s="18"/>
      <c r="AM62" s="15"/>
      <c r="AN62" s="16"/>
      <c r="AO62" s="17"/>
      <c r="AP62" s="16"/>
      <c r="AQ62" s="16"/>
      <c r="AR62" s="16"/>
      <c r="AS62" s="273"/>
    </row>
    <row r="63" spans="1:45" x14ac:dyDescent="0.25">
      <c r="A63" s="2" t="s">
        <v>231</v>
      </c>
      <c r="B63" s="3" t="s">
        <v>35</v>
      </c>
      <c r="C63" s="4" t="s">
        <v>395</v>
      </c>
      <c r="D63" s="4" t="s">
        <v>396</v>
      </c>
      <c r="E63" s="4" t="s">
        <v>77</v>
      </c>
      <c r="F63" s="5"/>
      <c r="G63" s="6">
        <f>SUM(O63,P63,R63)</f>
        <v>0</v>
      </c>
      <c r="H63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63" s="8">
        <v>0</v>
      </c>
      <c r="J63" s="38">
        <v>0</v>
      </c>
      <c r="K63" s="30">
        <v>0</v>
      </c>
      <c r="L63" s="31">
        <v>0</v>
      </c>
      <c r="M63" s="9">
        <v>0</v>
      </c>
      <c r="N63" s="32">
        <v>0</v>
      </c>
      <c r="O63" s="10">
        <f>SUM(Q63,S63,X63,AC63,AF63,AI63,AJ63,AL63,AP63)</f>
        <v>0</v>
      </c>
      <c r="P63" s="11">
        <f>SUM(T63,Y63,AB63,AD63,AG63,AM63,AR63,AS63)</f>
        <v>0</v>
      </c>
      <c r="Q63" s="12">
        <f>SUM(U63,W63,Z63,AE63,AH63,AN63,AQ63)</f>
        <v>0</v>
      </c>
      <c r="R63" s="13">
        <f>SUM(V63,AA63,AK63,AO63)</f>
        <v>0</v>
      </c>
      <c r="S63" s="14"/>
      <c r="T63" s="15"/>
      <c r="U63" s="16"/>
      <c r="V63" s="17"/>
      <c r="W63" s="15"/>
      <c r="X63" s="16"/>
      <c r="Y63" s="18"/>
      <c r="Z63" s="17"/>
      <c r="AA63" s="18"/>
      <c r="AB63" s="16"/>
      <c r="AC63" s="16"/>
      <c r="AD63" s="16"/>
      <c r="AE63" s="16"/>
      <c r="AF63" s="15"/>
      <c r="AG63" s="19"/>
      <c r="AH63" s="15"/>
      <c r="AI63" s="16"/>
      <c r="AJ63" s="15"/>
      <c r="AK63" s="18"/>
      <c r="AL63" s="18"/>
      <c r="AM63" s="15"/>
      <c r="AN63" s="16"/>
      <c r="AO63" s="17"/>
      <c r="AP63" s="16"/>
      <c r="AQ63" s="16"/>
      <c r="AR63" s="16"/>
      <c r="AS63" s="273"/>
    </row>
    <row r="64" spans="1:45" x14ac:dyDescent="0.25">
      <c r="A64" s="2" t="s">
        <v>231</v>
      </c>
      <c r="B64" s="28" t="s">
        <v>35</v>
      </c>
      <c r="C64" s="22" t="s">
        <v>99</v>
      </c>
      <c r="D64" s="22" t="s">
        <v>100</v>
      </c>
      <c r="E64" s="22" t="s">
        <v>101</v>
      </c>
      <c r="F64" s="5"/>
      <c r="G64" s="6">
        <f>SUM(O64,P64,R64)</f>
        <v>0</v>
      </c>
      <c r="H64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64" s="8">
        <v>0</v>
      </c>
      <c r="J64" s="38">
        <v>0</v>
      </c>
      <c r="K64" s="30">
        <v>0</v>
      </c>
      <c r="L64" s="31">
        <v>0</v>
      </c>
      <c r="M64" s="9">
        <v>0</v>
      </c>
      <c r="N64" s="32">
        <v>0</v>
      </c>
      <c r="O64" s="10">
        <f>SUM(Q64,S64,X64,AC64,AF64,AI64,AJ64,AL64,AP64)</f>
        <v>0</v>
      </c>
      <c r="P64" s="11">
        <f>SUM(T64,Y64,AB64,AD64,AG64,AM64,AR64,AS64)</f>
        <v>0</v>
      </c>
      <c r="Q64" s="12">
        <f>SUM(U64,W64,Z64,AE64,AH64,AN64,AQ64)</f>
        <v>0</v>
      </c>
      <c r="R64" s="13">
        <f>SUM(V64,AA64,AK64,AO64)</f>
        <v>0</v>
      </c>
      <c r="S64" s="14"/>
      <c r="T64" s="15"/>
      <c r="U64" s="16"/>
      <c r="V64" s="17"/>
      <c r="W64" s="15"/>
      <c r="X64" s="16"/>
      <c r="Y64" s="18"/>
      <c r="Z64" s="17"/>
      <c r="AA64" s="18"/>
      <c r="AB64" s="16"/>
      <c r="AC64" s="16"/>
      <c r="AD64" s="16"/>
      <c r="AE64" s="17"/>
      <c r="AF64" s="15"/>
      <c r="AG64" s="19"/>
      <c r="AH64" s="15"/>
      <c r="AI64" s="16"/>
      <c r="AJ64" s="15"/>
      <c r="AK64" s="18"/>
      <c r="AL64" s="18"/>
      <c r="AM64" s="15"/>
      <c r="AN64" s="16"/>
      <c r="AO64" s="17"/>
      <c r="AP64" s="16"/>
      <c r="AQ64" s="16"/>
      <c r="AR64" s="16"/>
      <c r="AS64" s="273"/>
    </row>
    <row r="65" spans="1:45" x14ac:dyDescent="0.25">
      <c r="A65" s="2" t="s">
        <v>231</v>
      </c>
      <c r="B65" s="157" t="s">
        <v>35</v>
      </c>
      <c r="C65" s="42" t="s">
        <v>337</v>
      </c>
      <c r="D65" s="42" t="s">
        <v>94</v>
      </c>
      <c r="E65" s="42" t="s">
        <v>155</v>
      </c>
      <c r="F65" s="129"/>
      <c r="G65" s="159">
        <f>SUM(O65,P65,R65)</f>
        <v>0</v>
      </c>
      <c r="H65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65" s="143">
        <v>0</v>
      </c>
      <c r="J65" s="52">
        <v>0</v>
      </c>
      <c r="K65" s="30">
        <v>0</v>
      </c>
      <c r="L65" s="31">
        <v>0</v>
      </c>
      <c r="M65" s="130">
        <v>0</v>
      </c>
      <c r="N65" s="140">
        <v>0</v>
      </c>
      <c r="O65" s="130">
        <f>SUM(Q65,S65,X65,AC65,AF65,AI65,AJ65,AL65,AP65)</f>
        <v>0</v>
      </c>
      <c r="P65" s="137">
        <f>SUM(T65,Y65,AB65,AD65,AG65,AM65,AR65,AS65)</f>
        <v>0</v>
      </c>
      <c r="Q65" s="138">
        <f>SUM(U65,W65,Z65,AE65,AH65,AN65,AQ65)</f>
        <v>0</v>
      </c>
      <c r="R65" s="144">
        <f>SUM(V65,AA65,AK65,AO65)</f>
        <v>0</v>
      </c>
      <c r="S65" s="146"/>
      <c r="T65" s="45"/>
      <c r="U65" s="46"/>
      <c r="V65" s="47"/>
      <c r="W65" s="45"/>
      <c r="X65" s="46"/>
      <c r="Y65" s="44"/>
      <c r="Z65" s="47"/>
      <c r="AA65" s="44"/>
      <c r="AB65" s="46"/>
      <c r="AC65" s="46"/>
      <c r="AD65" s="46"/>
      <c r="AE65" s="47"/>
      <c r="AF65" s="45"/>
      <c r="AG65" s="48"/>
      <c r="AH65" s="45"/>
      <c r="AI65" s="46"/>
      <c r="AJ65" s="45"/>
      <c r="AK65" s="44"/>
      <c r="AL65" s="44"/>
      <c r="AM65" s="45"/>
      <c r="AN65" s="46"/>
      <c r="AO65" s="47"/>
      <c r="AP65" s="46"/>
      <c r="AQ65" s="46"/>
      <c r="AR65" s="46"/>
      <c r="AS65" s="277"/>
    </row>
    <row r="66" spans="1:45" x14ac:dyDescent="0.25">
      <c r="A66" s="186" t="s">
        <v>231</v>
      </c>
      <c r="B66" s="157" t="s">
        <v>35</v>
      </c>
      <c r="C66" s="42" t="s">
        <v>323</v>
      </c>
      <c r="D66" s="42" t="s">
        <v>324</v>
      </c>
      <c r="E66" s="42" t="s">
        <v>246</v>
      </c>
      <c r="F66" s="129"/>
      <c r="G66" s="159">
        <f>SUM(O66,P66,R66)</f>
        <v>0</v>
      </c>
      <c r="H66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66" s="143">
        <v>0</v>
      </c>
      <c r="J66" s="52">
        <v>0</v>
      </c>
      <c r="K66" s="30">
        <v>0</v>
      </c>
      <c r="L66" s="31">
        <v>0</v>
      </c>
      <c r="M66" s="130">
        <v>0</v>
      </c>
      <c r="N66" s="140">
        <v>0</v>
      </c>
      <c r="O66" s="130">
        <f>SUM(Q66,S66,X66,AC66,AF66,AI66,AJ66,AL66,AP66)</f>
        <v>0</v>
      </c>
      <c r="P66" s="137">
        <f>SUM(T66,Y66,AB66,AD66,AG66,AM66,AR66,AS66)</f>
        <v>0</v>
      </c>
      <c r="Q66" s="138">
        <f>SUM(U66,W66,Z66,AE66,AH66,AN66,AQ66)</f>
        <v>0</v>
      </c>
      <c r="R66" s="144">
        <f>SUM(V66,AA66,AK66,AO66)</f>
        <v>0</v>
      </c>
      <c r="S66" s="146"/>
      <c r="T66" s="45"/>
      <c r="U66" s="46"/>
      <c r="V66" s="47"/>
      <c r="W66" s="45"/>
      <c r="X66" s="46"/>
      <c r="Y66" s="44"/>
      <c r="Z66" s="47"/>
      <c r="AA66" s="44"/>
      <c r="AB66" s="46"/>
      <c r="AC66" s="46"/>
      <c r="AD66" s="46"/>
      <c r="AE66" s="47"/>
      <c r="AF66" s="45"/>
      <c r="AG66" s="48"/>
      <c r="AH66" s="45"/>
      <c r="AI66" s="46"/>
      <c r="AJ66" s="45"/>
      <c r="AK66" s="44"/>
      <c r="AL66" s="44"/>
      <c r="AM66" s="45"/>
      <c r="AN66" s="46"/>
      <c r="AO66" s="47"/>
      <c r="AP66" s="46"/>
      <c r="AQ66" s="46"/>
      <c r="AR66" s="46"/>
      <c r="AS66" s="277"/>
    </row>
    <row r="67" spans="1:45" x14ac:dyDescent="0.25">
      <c r="A67" s="186" t="s">
        <v>231</v>
      </c>
      <c r="B67" s="193" t="s">
        <v>35</v>
      </c>
      <c r="C67" s="42" t="s">
        <v>349</v>
      </c>
      <c r="D67" s="42" t="s">
        <v>98</v>
      </c>
      <c r="E67" s="42" t="s">
        <v>246</v>
      </c>
      <c r="F67" s="182"/>
      <c r="G67" s="159">
        <f>SUM(O67,P67,R67)</f>
        <v>0</v>
      </c>
      <c r="H67" s="195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67" s="143">
        <v>0</v>
      </c>
      <c r="J67" s="52">
        <v>0</v>
      </c>
      <c r="K67" s="30">
        <v>0</v>
      </c>
      <c r="L67" s="31">
        <v>0</v>
      </c>
      <c r="M67" s="130">
        <v>0</v>
      </c>
      <c r="N67" s="140">
        <v>0</v>
      </c>
      <c r="O67" s="130">
        <f>SUM(Q67,S67,X67,AC67,AF67,AI67,AJ67,AL67,AP67)</f>
        <v>0</v>
      </c>
      <c r="P67" s="137">
        <f>SUM(T67,Y67,AB67,AD67,AG67,AM67,AR67,AS67)</f>
        <v>0</v>
      </c>
      <c r="Q67" s="138">
        <f>SUM(U67,W67,Z67,AE67,AH67,AN67,AQ67)</f>
        <v>0</v>
      </c>
      <c r="R67" s="144">
        <f>SUM(V67,AA67,AK67,AO67)</f>
        <v>0</v>
      </c>
      <c r="S67" s="146"/>
      <c r="T67" s="45"/>
      <c r="U67" s="46"/>
      <c r="V67" s="47"/>
      <c r="W67" s="45"/>
      <c r="X67" s="46"/>
      <c r="Y67" s="44"/>
      <c r="Z67" s="47"/>
      <c r="AA67" s="44"/>
      <c r="AB67" s="46"/>
      <c r="AC67" s="46"/>
      <c r="AD67" s="46"/>
      <c r="AE67" s="47"/>
      <c r="AF67" s="45"/>
      <c r="AG67" s="48"/>
      <c r="AH67" s="45"/>
      <c r="AI67" s="46"/>
      <c r="AJ67" s="45"/>
      <c r="AK67" s="44"/>
      <c r="AL67" s="44"/>
      <c r="AM67" s="45"/>
      <c r="AN67" s="46"/>
      <c r="AO67" s="47"/>
      <c r="AP67" s="46"/>
      <c r="AQ67" s="46"/>
      <c r="AR67" s="46"/>
      <c r="AS67" s="277"/>
    </row>
    <row r="68" spans="1:45" x14ac:dyDescent="0.25">
      <c r="A68" s="186" t="s">
        <v>231</v>
      </c>
      <c r="B68" s="193" t="s">
        <v>35</v>
      </c>
      <c r="C68" s="42" t="s">
        <v>136</v>
      </c>
      <c r="D68" s="42" t="s">
        <v>345</v>
      </c>
      <c r="E68" s="42" t="s">
        <v>86</v>
      </c>
      <c r="F68" s="182"/>
      <c r="G68" s="159">
        <f>SUM(O68,P68,R68)</f>
        <v>0</v>
      </c>
      <c r="H68" s="195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68" s="143">
        <v>0</v>
      </c>
      <c r="J68" s="52">
        <v>0</v>
      </c>
      <c r="K68" s="30">
        <v>0</v>
      </c>
      <c r="L68" s="31">
        <v>0</v>
      </c>
      <c r="M68" s="130">
        <v>0</v>
      </c>
      <c r="N68" s="140">
        <v>0</v>
      </c>
      <c r="O68" s="130">
        <f>SUM(Q68,S68,X68,AC68,AF68,AI68,AJ68,AL68,AP68)</f>
        <v>0</v>
      </c>
      <c r="P68" s="137">
        <f>SUM(T68,Y68,AB68,AD68,AG68,AM68,AR68,AS68)</f>
        <v>0</v>
      </c>
      <c r="Q68" s="138">
        <f>SUM(U68,W68,Z68,AE68,AH68,AN68,AQ68)</f>
        <v>0</v>
      </c>
      <c r="R68" s="144">
        <f>SUM(V68,AA68,AK68,AO68)</f>
        <v>0</v>
      </c>
      <c r="S68" s="146"/>
      <c r="T68" s="45"/>
      <c r="U68" s="46"/>
      <c r="V68" s="47"/>
      <c r="W68" s="45"/>
      <c r="X68" s="46"/>
      <c r="Y68" s="44"/>
      <c r="Z68" s="47"/>
      <c r="AA68" s="44"/>
      <c r="AB68" s="46"/>
      <c r="AC68" s="46"/>
      <c r="AD68" s="46"/>
      <c r="AE68" s="47"/>
      <c r="AF68" s="45"/>
      <c r="AG68" s="48"/>
      <c r="AH68" s="45"/>
      <c r="AI68" s="46"/>
      <c r="AJ68" s="45"/>
      <c r="AK68" s="44"/>
      <c r="AL68" s="44"/>
      <c r="AM68" s="45"/>
      <c r="AN68" s="46"/>
      <c r="AO68" s="47"/>
      <c r="AP68" s="46"/>
      <c r="AQ68" s="46"/>
      <c r="AR68" s="46"/>
      <c r="AS68" s="277"/>
    </row>
    <row r="69" spans="1:45" x14ac:dyDescent="0.25">
      <c r="A69" s="186" t="s">
        <v>231</v>
      </c>
      <c r="B69" s="193" t="s">
        <v>35</v>
      </c>
      <c r="C69" s="42" t="s">
        <v>338</v>
      </c>
      <c r="D69" s="42" t="s">
        <v>339</v>
      </c>
      <c r="E69" s="42" t="s">
        <v>86</v>
      </c>
      <c r="F69" s="182"/>
      <c r="G69" s="159">
        <f>SUM(O69,P69,R69)</f>
        <v>0</v>
      </c>
      <c r="H69" s="195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69" s="143">
        <v>0</v>
      </c>
      <c r="J69" s="52">
        <v>0</v>
      </c>
      <c r="K69" s="30">
        <v>0</v>
      </c>
      <c r="L69" s="31">
        <v>0</v>
      </c>
      <c r="M69" s="130">
        <v>0</v>
      </c>
      <c r="N69" s="140">
        <v>0</v>
      </c>
      <c r="O69" s="130">
        <f>SUM(Q69,S69,X69,AC69,AF69,AI69,AJ69,AL69,AP69)</f>
        <v>0</v>
      </c>
      <c r="P69" s="137">
        <f>SUM(T69,Y69,AB69,AD69,AG69,AM69,AR69,AS69)</f>
        <v>0</v>
      </c>
      <c r="Q69" s="138">
        <f>SUM(U69,W69,Z69,AE69,AH69,AN69,AQ69)</f>
        <v>0</v>
      </c>
      <c r="R69" s="144">
        <f>SUM(V69,AA69,AK69,AO69)</f>
        <v>0</v>
      </c>
      <c r="S69" s="146"/>
      <c r="T69" s="45"/>
      <c r="U69" s="46"/>
      <c r="V69" s="47"/>
      <c r="W69" s="45"/>
      <c r="X69" s="46"/>
      <c r="Y69" s="44"/>
      <c r="Z69" s="47"/>
      <c r="AA69" s="44"/>
      <c r="AB69" s="46"/>
      <c r="AC69" s="46"/>
      <c r="AD69" s="46"/>
      <c r="AE69" s="47"/>
      <c r="AF69" s="45"/>
      <c r="AG69" s="48"/>
      <c r="AH69" s="45"/>
      <c r="AI69" s="46"/>
      <c r="AJ69" s="45"/>
      <c r="AK69" s="44"/>
      <c r="AL69" s="44"/>
      <c r="AM69" s="45"/>
      <c r="AN69" s="46"/>
      <c r="AO69" s="47"/>
      <c r="AP69" s="46"/>
      <c r="AQ69" s="46"/>
      <c r="AR69" s="46"/>
      <c r="AS69" s="277"/>
    </row>
    <row r="70" spans="1:45" x14ac:dyDescent="0.25">
      <c r="A70" s="186" t="s">
        <v>231</v>
      </c>
      <c r="B70" s="193" t="s">
        <v>35</v>
      </c>
      <c r="C70" s="42" t="s">
        <v>272</v>
      </c>
      <c r="D70" s="42" t="s">
        <v>76</v>
      </c>
      <c r="E70" s="42" t="s">
        <v>86</v>
      </c>
      <c r="F70" s="182"/>
      <c r="G70" s="159">
        <f>SUM(O70,P70,R70)</f>
        <v>0</v>
      </c>
      <c r="H70" s="195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70" s="143">
        <v>0</v>
      </c>
      <c r="J70" s="52">
        <v>0</v>
      </c>
      <c r="K70" s="30">
        <v>0</v>
      </c>
      <c r="L70" s="31">
        <v>0</v>
      </c>
      <c r="M70" s="130">
        <v>0</v>
      </c>
      <c r="N70" s="140">
        <v>0</v>
      </c>
      <c r="O70" s="130">
        <f>SUM(Q70,S70,X70,AC70,AF70,AI70,AJ70,AL70,AP70)</f>
        <v>0</v>
      </c>
      <c r="P70" s="137">
        <f>SUM(T70,Y70,AB70,AD70,AG70,AM70,AR70,AS70)</f>
        <v>0</v>
      </c>
      <c r="Q70" s="138">
        <f>SUM(U70,W70,Z70,AE70,AH70,AN70,AQ70)</f>
        <v>0</v>
      </c>
      <c r="R70" s="144">
        <f>SUM(V70,AA70,AK70,AO70)</f>
        <v>0</v>
      </c>
      <c r="S70" s="146"/>
      <c r="T70" s="45"/>
      <c r="U70" s="46"/>
      <c r="V70" s="47"/>
      <c r="W70" s="45"/>
      <c r="X70" s="46"/>
      <c r="Y70" s="44"/>
      <c r="Z70" s="47"/>
      <c r="AA70" s="44"/>
      <c r="AB70" s="46"/>
      <c r="AC70" s="46"/>
      <c r="AD70" s="46"/>
      <c r="AE70" s="47"/>
      <c r="AF70" s="45"/>
      <c r="AG70" s="48"/>
      <c r="AH70" s="45"/>
      <c r="AI70" s="46"/>
      <c r="AJ70" s="45"/>
      <c r="AK70" s="44"/>
      <c r="AL70" s="44"/>
      <c r="AM70" s="45"/>
      <c r="AN70" s="46"/>
      <c r="AO70" s="47"/>
      <c r="AP70" s="46"/>
      <c r="AQ70" s="46"/>
      <c r="AR70" s="46"/>
      <c r="AS70" s="277"/>
    </row>
    <row r="71" spans="1:45" x14ac:dyDescent="0.25">
      <c r="A71" s="186" t="s">
        <v>231</v>
      </c>
      <c r="B71" s="221" t="s">
        <v>35</v>
      </c>
      <c r="C71" s="42" t="s">
        <v>438</v>
      </c>
      <c r="D71" s="42" t="s">
        <v>439</v>
      </c>
      <c r="E71" s="42" t="s">
        <v>70</v>
      </c>
      <c r="F71" s="182"/>
      <c r="G71" s="159">
        <f>SUM(O71,P71,R71)</f>
        <v>0</v>
      </c>
      <c r="H71" s="195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71" s="143">
        <v>0</v>
      </c>
      <c r="J71" s="52">
        <v>0</v>
      </c>
      <c r="K71" s="30">
        <v>0</v>
      </c>
      <c r="L71" s="31">
        <v>0</v>
      </c>
      <c r="M71" s="130">
        <v>0</v>
      </c>
      <c r="N71" s="140">
        <v>0</v>
      </c>
      <c r="O71" s="130">
        <f>SUM(Q71,S71,X71,AC71,AF71,AI71,AJ71,AL71,AP71)</f>
        <v>0</v>
      </c>
      <c r="P71" s="137">
        <f>SUM(T71,Y71,AB71,AD71,AG71,AM71,AR71,AS71)</f>
        <v>0</v>
      </c>
      <c r="Q71" s="138">
        <f>SUM(U71,W71,Z71,AE71,AH71,AN71,AQ71)</f>
        <v>0</v>
      </c>
      <c r="R71" s="144">
        <f>SUM(V71,AA71,AK71,AO71)</f>
        <v>0</v>
      </c>
      <c r="S71" s="146"/>
      <c r="T71" s="45"/>
      <c r="U71" s="46"/>
      <c r="V71" s="47"/>
      <c r="W71" s="45"/>
      <c r="X71" s="46"/>
      <c r="Y71" s="44"/>
      <c r="Z71" s="47"/>
      <c r="AA71" s="44"/>
      <c r="AB71" s="46"/>
      <c r="AC71" s="46"/>
      <c r="AD71" s="46"/>
      <c r="AE71" s="46"/>
      <c r="AF71" s="45"/>
      <c r="AG71" s="48"/>
      <c r="AH71" s="45"/>
      <c r="AI71" s="46"/>
      <c r="AJ71" s="45"/>
      <c r="AK71" s="44"/>
      <c r="AL71" s="44"/>
      <c r="AM71" s="45"/>
      <c r="AN71" s="46"/>
      <c r="AO71" s="47"/>
      <c r="AP71" s="46"/>
      <c r="AQ71" s="46"/>
      <c r="AR71" s="46"/>
      <c r="AS71" s="277"/>
    </row>
    <row r="72" spans="1:45" x14ac:dyDescent="0.25">
      <c r="A72" s="186" t="s">
        <v>231</v>
      </c>
      <c r="B72" s="193" t="s">
        <v>35</v>
      </c>
      <c r="C72" s="42" t="s">
        <v>254</v>
      </c>
      <c r="D72" s="42" t="s">
        <v>255</v>
      </c>
      <c r="E72" s="42" t="s">
        <v>70</v>
      </c>
      <c r="F72" s="129"/>
      <c r="G72" s="159">
        <f>SUM(O72,P72,R72)</f>
        <v>0</v>
      </c>
      <c r="H72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72" s="143">
        <v>0</v>
      </c>
      <c r="J72" s="52">
        <v>0</v>
      </c>
      <c r="K72" s="30">
        <v>0</v>
      </c>
      <c r="L72" s="31">
        <v>0</v>
      </c>
      <c r="M72" s="130">
        <v>0</v>
      </c>
      <c r="N72" s="140">
        <v>0</v>
      </c>
      <c r="O72" s="130">
        <f>SUM(Q72,S72,X72,AC72,AF72,AI72,AJ72,AL72,AP72)</f>
        <v>0</v>
      </c>
      <c r="P72" s="137">
        <f>SUM(T72,Y72,AB72,AD72,AG72,AM72,AR72,AS72)</f>
        <v>0</v>
      </c>
      <c r="Q72" s="138">
        <f>SUM(U72,W72,Z72,AE72,AH72,AN72,AQ72)</f>
        <v>0</v>
      </c>
      <c r="R72" s="144">
        <f>SUM(V72,AA72,AK72,AO72)</f>
        <v>0</v>
      </c>
      <c r="S72" s="146"/>
      <c r="T72" s="45"/>
      <c r="U72" s="46"/>
      <c r="V72" s="47"/>
      <c r="W72" s="45"/>
      <c r="X72" s="46"/>
      <c r="Y72" s="44"/>
      <c r="Z72" s="47"/>
      <c r="AA72" s="44"/>
      <c r="AB72" s="46"/>
      <c r="AC72" s="46"/>
      <c r="AD72" s="46"/>
      <c r="AE72" s="47"/>
      <c r="AF72" s="45"/>
      <c r="AG72" s="48"/>
      <c r="AH72" s="45"/>
      <c r="AI72" s="46"/>
      <c r="AJ72" s="45"/>
      <c r="AK72" s="44"/>
      <c r="AL72" s="44"/>
      <c r="AM72" s="45"/>
      <c r="AN72" s="46"/>
      <c r="AO72" s="47"/>
      <c r="AP72" s="46"/>
      <c r="AQ72" s="46"/>
      <c r="AR72" s="46"/>
      <c r="AS72" s="277"/>
    </row>
    <row r="73" spans="1:45" x14ac:dyDescent="0.25">
      <c r="A73" s="186" t="s">
        <v>231</v>
      </c>
      <c r="B73" s="193" t="s">
        <v>35</v>
      </c>
      <c r="C73" s="42" t="s">
        <v>341</v>
      </c>
      <c r="D73" s="42" t="s">
        <v>342</v>
      </c>
      <c r="E73" s="42" t="s">
        <v>70</v>
      </c>
      <c r="F73" s="129"/>
      <c r="G73" s="159">
        <f>SUM(O73,P73,R73)</f>
        <v>0</v>
      </c>
      <c r="H73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73" s="143">
        <v>0</v>
      </c>
      <c r="J73" s="52">
        <v>0</v>
      </c>
      <c r="K73" s="30">
        <v>0</v>
      </c>
      <c r="L73" s="31">
        <v>0</v>
      </c>
      <c r="M73" s="130">
        <v>0</v>
      </c>
      <c r="N73" s="140">
        <v>0</v>
      </c>
      <c r="O73" s="130">
        <f>SUM(Q73,S73,X73,AC73,AF73,AI73,AJ73,AL73,AP73)</f>
        <v>0</v>
      </c>
      <c r="P73" s="137">
        <f>SUM(T73,Y73,AB73,AD73,AG73,AM73,AR73,AS73)</f>
        <v>0</v>
      </c>
      <c r="Q73" s="138">
        <f>SUM(U73,W73,Z73,AE73,AH73,AN73,AQ73)</f>
        <v>0</v>
      </c>
      <c r="R73" s="144">
        <f>SUM(V73,AA73,AK73,AO73)</f>
        <v>0</v>
      </c>
      <c r="S73" s="146"/>
      <c r="T73" s="45"/>
      <c r="U73" s="46"/>
      <c r="V73" s="47"/>
      <c r="W73" s="45"/>
      <c r="X73" s="46"/>
      <c r="Y73" s="44"/>
      <c r="Z73" s="47"/>
      <c r="AA73" s="44"/>
      <c r="AB73" s="46"/>
      <c r="AC73" s="46"/>
      <c r="AD73" s="46"/>
      <c r="AE73" s="47"/>
      <c r="AF73" s="45"/>
      <c r="AG73" s="48"/>
      <c r="AH73" s="45"/>
      <c r="AI73" s="46"/>
      <c r="AJ73" s="45"/>
      <c r="AK73" s="44"/>
      <c r="AL73" s="44"/>
      <c r="AM73" s="45"/>
      <c r="AN73" s="46"/>
      <c r="AO73" s="47"/>
      <c r="AP73" s="46"/>
      <c r="AQ73" s="46"/>
      <c r="AR73" s="46"/>
      <c r="AS73" s="277"/>
    </row>
    <row r="74" spans="1:45" x14ac:dyDescent="0.25">
      <c r="A74" s="154" t="s">
        <v>231</v>
      </c>
      <c r="B74" s="127" t="s">
        <v>35</v>
      </c>
      <c r="C74" s="55" t="s">
        <v>279</v>
      </c>
      <c r="D74" s="55" t="s">
        <v>280</v>
      </c>
      <c r="E74" s="55" t="s">
        <v>70</v>
      </c>
      <c r="F74" s="128"/>
      <c r="G74" s="159">
        <f>SUM(O74,P74,R74)</f>
        <v>0</v>
      </c>
      <c r="H74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74" s="143">
        <v>0</v>
      </c>
      <c r="J74" s="52">
        <v>0</v>
      </c>
      <c r="K74" s="30">
        <v>0</v>
      </c>
      <c r="L74" s="31">
        <v>0</v>
      </c>
      <c r="M74" s="130">
        <v>0</v>
      </c>
      <c r="N74" s="140">
        <v>0</v>
      </c>
      <c r="O74" s="130">
        <f>SUM(Q74,S74,X74,AC74,AF74,AI74,AJ74,AL74,AP74)</f>
        <v>0</v>
      </c>
      <c r="P74" s="137">
        <f>SUM(T74,Y74,AB74,AD74,AG74,AM74,AR74,AS74)</f>
        <v>0</v>
      </c>
      <c r="Q74" s="138">
        <f>SUM(U74,W74,Z74,AE74,AH74,AN74,AQ74)</f>
        <v>0</v>
      </c>
      <c r="R74" s="144">
        <f>SUM(V74,AA74,AK74,AO74)</f>
        <v>0</v>
      </c>
      <c r="S74" s="145"/>
      <c r="T74" s="45"/>
      <c r="U74" s="46"/>
      <c r="V74" s="47"/>
      <c r="W74" s="45"/>
      <c r="X74" s="46"/>
      <c r="Y74" s="55"/>
      <c r="Z74" s="47"/>
      <c r="AA74" s="55"/>
      <c r="AB74" s="46"/>
      <c r="AC74" s="46"/>
      <c r="AD74" s="46"/>
      <c r="AE74" s="46"/>
      <c r="AF74" s="45"/>
      <c r="AG74" s="48"/>
      <c r="AH74" s="45"/>
      <c r="AI74" s="46"/>
      <c r="AJ74" s="45"/>
      <c r="AK74" s="55"/>
      <c r="AL74" s="55"/>
      <c r="AM74" s="45"/>
      <c r="AN74" s="46"/>
      <c r="AO74" s="47"/>
      <c r="AP74" s="46"/>
      <c r="AQ74" s="46"/>
      <c r="AR74" s="46"/>
      <c r="AS74" s="277"/>
    </row>
    <row r="75" spans="1:45" x14ac:dyDescent="0.25">
      <c r="A75" s="154" t="s">
        <v>231</v>
      </c>
      <c r="B75" s="157" t="s">
        <v>35</v>
      </c>
      <c r="C75" s="42" t="s">
        <v>263</v>
      </c>
      <c r="D75" s="42" t="s">
        <v>264</v>
      </c>
      <c r="E75" s="42" t="s">
        <v>70</v>
      </c>
      <c r="F75" s="129"/>
      <c r="G75" s="159">
        <f>SUM(O75,P75,R75)</f>
        <v>0</v>
      </c>
      <c r="H75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75" s="143">
        <v>0</v>
      </c>
      <c r="J75" s="52">
        <v>0</v>
      </c>
      <c r="K75" s="30">
        <v>0</v>
      </c>
      <c r="L75" s="31">
        <v>0</v>
      </c>
      <c r="M75" s="130">
        <v>0</v>
      </c>
      <c r="N75" s="140">
        <v>0</v>
      </c>
      <c r="O75" s="130">
        <f>SUM(Q75,S75,X75,AC75,AF75,AI75,AJ75,AL75,AP75)</f>
        <v>0</v>
      </c>
      <c r="P75" s="137">
        <f>SUM(T75,Y75,AB75,AD75,AG75,AM75,AR75,AS75)</f>
        <v>0</v>
      </c>
      <c r="Q75" s="138">
        <f>SUM(U75,W75,Z75,AE75,AH75,AN75,AQ75)</f>
        <v>0</v>
      </c>
      <c r="R75" s="144">
        <f>SUM(V75,AA75,AK75,AO75)</f>
        <v>0</v>
      </c>
      <c r="S75" s="146"/>
      <c r="T75" s="45"/>
      <c r="U75" s="46"/>
      <c r="V75" s="47"/>
      <c r="W75" s="45"/>
      <c r="X75" s="46"/>
      <c r="Y75" s="44"/>
      <c r="Z75" s="47"/>
      <c r="AA75" s="44"/>
      <c r="AB75" s="46"/>
      <c r="AC75" s="46"/>
      <c r="AD75" s="46"/>
      <c r="AE75" s="47"/>
      <c r="AF75" s="45"/>
      <c r="AG75" s="48"/>
      <c r="AH75" s="45"/>
      <c r="AI75" s="46"/>
      <c r="AJ75" s="45"/>
      <c r="AK75" s="44"/>
      <c r="AL75" s="44"/>
      <c r="AM75" s="45"/>
      <c r="AN75" s="46"/>
      <c r="AO75" s="47"/>
      <c r="AP75" s="46"/>
      <c r="AQ75" s="46"/>
      <c r="AR75" s="46"/>
      <c r="AS75" s="277"/>
    </row>
    <row r="76" spans="1:45" x14ac:dyDescent="0.25">
      <c r="A76" s="154" t="s">
        <v>231</v>
      </c>
      <c r="B76" s="157" t="s">
        <v>35</v>
      </c>
      <c r="C76" s="42" t="s">
        <v>334</v>
      </c>
      <c r="D76" s="42" t="s">
        <v>335</v>
      </c>
      <c r="E76" s="42" t="s">
        <v>958</v>
      </c>
      <c r="F76" s="129"/>
      <c r="G76" s="159">
        <f>SUM(O76,P76,R76)</f>
        <v>0</v>
      </c>
      <c r="H76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76" s="143">
        <v>0</v>
      </c>
      <c r="J76" s="52">
        <v>0</v>
      </c>
      <c r="K76" s="30">
        <v>0</v>
      </c>
      <c r="L76" s="31">
        <v>0</v>
      </c>
      <c r="M76" s="130">
        <v>0</v>
      </c>
      <c r="N76" s="140">
        <v>0</v>
      </c>
      <c r="O76" s="130">
        <f>SUM(Q76,S76,X76,AC76,AF76,AI76,AJ76,AL76,AP76)</f>
        <v>0</v>
      </c>
      <c r="P76" s="137">
        <f>SUM(T76,Y76,AB76,AD76,AG76,AM76,AR76,AS76)</f>
        <v>0</v>
      </c>
      <c r="Q76" s="138">
        <f>SUM(U76,W76,Z76,AE76,AH76,AN76,AQ76)</f>
        <v>0</v>
      </c>
      <c r="R76" s="144">
        <f>SUM(V76,AA76,AK76,AO76)</f>
        <v>0</v>
      </c>
      <c r="S76" s="146"/>
      <c r="T76" s="45"/>
      <c r="U76" s="46"/>
      <c r="V76" s="47"/>
      <c r="W76" s="45"/>
      <c r="X76" s="46"/>
      <c r="Y76" s="44"/>
      <c r="Z76" s="47"/>
      <c r="AA76" s="44"/>
      <c r="AB76" s="46"/>
      <c r="AC76" s="46"/>
      <c r="AD76" s="46"/>
      <c r="AE76" s="47"/>
      <c r="AF76" s="45"/>
      <c r="AG76" s="48"/>
      <c r="AH76" s="45"/>
      <c r="AI76" s="46"/>
      <c r="AJ76" s="45"/>
      <c r="AK76" s="44"/>
      <c r="AL76" s="44"/>
      <c r="AM76" s="45"/>
      <c r="AN76" s="46"/>
      <c r="AO76" s="47"/>
      <c r="AP76" s="46"/>
      <c r="AQ76" s="46"/>
      <c r="AR76" s="46"/>
      <c r="AS76" s="277"/>
    </row>
    <row r="77" spans="1:45" x14ac:dyDescent="0.25">
      <c r="A77" s="154" t="s">
        <v>231</v>
      </c>
      <c r="B77" s="157" t="s">
        <v>35</v>
      </c>
      <c r="C77" s="42" t="s">
        <v>327</v>
      </c>
      <c r="D77" s="42" t="s">
        <v>328</v>
      </c>
      <c r="E77" s="42" t="s">
        <v>958</v>
      </c>
      <c r="F77" s="129"/>
      <c r="G77" s="159">
        <f>SUM(O77,P77,R77)</f>
        <v>0</v>
      </c>
      <c r="H77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77" s="143">
        <v>0</v>
      </c>
      <c r="J77" s="52">
        <v>0</v>
      </c>
      <c r="K77" s="30">
        <v>0</v>
      </c>
      <c r="L77" s="31">
        <v>0</v>
      </c>
      <c r="M77" s="130">
        <v>0</v>
      </c>
      <c r="N77" s="140">
        <v>0</v>
      </c>
      <c r="O77" s="130">
        <f>SUM(Q77,S77,X77,AC77,AF77,AI77,AJ77,AL77,AP77)</f>
        <v>0</v>
      </c>
      <c r="P77" s="137">
        <f>SUM(T77,Y77,AB77,AD77,AG77,AM77,AR77,AS77)</f>
        <v>0</v>
      </c>
      <c r="Q77" s="138">
        <f>SUM(U77,W77,Z77,AE77,AH77,AN77,AQ77)</f>
        <v>0</v>
      </c>
      <c r="R77" s="144">
        <f>SUM(V77,AA77,AK77,AO77)</f>
        <v>0</v>
      </c>
      <c r="S77" s="146"/>
      <c r="T77" s="45"/>
      <c r="U77" s="46"/>
      <c r="V77" s="47"/>
      <c r="W77" s="45"/>
      <c r="X77" s="46"/>
      <c r="Y77" s="44"/>
      <c r="Z77" s="47"/>
      <c r="AA77" s="44"/>
      <c r="AB77" s="46"/>
      <c r="AC77" s="46"/>
      <c r="AD77" s="46"/>
      <c r="AE77" s="47"/>
      <c r="AF77" s="45"/>
      <c r="AG77" s="48"/>
      <c r="AH77" s="45"/>
      <c r="AI77" s="46"/>
      <c r="AJ77" s="45"/>
      <c r="AK77" s="44"/>
      <c r="AL77" s="44"/>
      <c r="AM77" s="45"/>
      <c r="AN77" s="46"/>
      <c r="AO77" s="47"/>
      <c r="AP77" s="46"/>
      <c r="AQ77" s="46"/>
      <c r="AR77" s="46"/>
      <c r="AS77" s="277"/>
    </row>
    <row r="78" spans="1:45" x14ac:dyDescent="0.25">
      <c r="A78" s="155" t="s">
        <v>231</v>
      </c>
      <c r="B78" s="126" t="s">
        <v>35</v>
      </c>
      <c r="C78" s="55" t="s">
        <v>309</v>
      </c>
      <c r="D78" s="55" t="s">
        <v>310</v>
      </c>
      <c r="E78" s="55" t="s">
        <v>958</v>
      </c>
      <c r="F78" s="128"/>
      <c r="G78" s="159">
        <f>SUM(O78,P78,R78)</f>
        <v>0</v>
      </c>
      <c r="H78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78" s="143">
        <v>0</v>
      </c>
      <c r="J78" s="52">
        <v>0</v>
      </c>
      <c r="K78" s="30">
        <v>0</v>
      </c>
      <c r="L78" s="31">
        <v>0</v>
      </c>
      <c r="M78" s="130">
        <v>0</v>
      </c>
      <c r="N78" s="140">
        <v>0</v>
      </c>
      <c r="O78" s="130">
        <f>SUM(Q78,S78,X78,AC78,AF78,AI78,AJ78,AL78,AP78)</f>
        <v>0</v>
      </c>
      <c r="P78" s="137">
        <f>SUM(T78,Y78,AB78,AD78,AG78,AM78,AR78,AS78)</f>
        <v>0</v>
      </c>
      <c r="Q78" s="138">
        <f>SUM(U78,W78,Z78,AE78,AH78,AN78,AQ78)</f>
        <v>0</v>
      </c>
      <c r="R78" s="144">
        <f>SUM(V78,AA78,AK78,AO78)</f>
        <v>0</v>
      </c>
      <c r="S78" s="145"/>
      <c r="T78" s="45"/>
      <c r="U78" s="46"/>
      <c r="V78" s="47"/>
      <c r="W78" s="45"/>
      <c r="X78" s="46"/>
      <c r="Y78" s="55"/>
      <c r="Z78" s="47"/>
      <c r="AA78" s="55"/>
      <c r="AB78" s="46"/>
      <c r="AC78" s="46"/>
      <c r="AD78" s="46"/>
      <c r="AE78" s="46"/>
      <c r="AF78" s="45"/>
      <c r="AG78" s="48"/>
      <c r="AH78" s="45"/>
      <c r="AI78" s="46"/>
      <c r="AJ78" s="45"/>
      <c r="AK78" s="55"/>
      <c r="AL78" s="55"/>
      <c r="AM78" s="45"/>
      <c r="AN78" s="46"/>
      <c r="AO78" s="47"/>
      <c r="AP78" s="46"/>
      <c r="AQ78" s="46"/>
      <c r="AR78" s="46"/>
      <c r="AS78" s="277"/>
    </row>
    <row r="79" spans="1:45" x14ac:dyDescent="0.25">
      <c r="A79" s="154" t="s">
        <v>231</v>
      </c>
      <c r="B79" s="127" t="s">
        <v>35</v>
      </c>
      <c r="C79" s="44" t="s">
        <v>409</v>
      </c>
      <c r="D79" s="44" t="s">
        <v>141</v>
      </c>
      <c r="E79" s="44" t="s">
        <v>958</v>
      </c>
      <c r="F79" s="129"/>
      <c r="G79" s="159">
        <f>SUM(O79,P79,R79)</f>
        <v>0</v>
      </c>
      <c r="H79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79" s="143">
        <v>0</v>
      </c>
      <c r="J79" s="52">
        <v>0</v>
      </c>
      <c r="K79" s="30">
        <v>0</v>
      </c>
      <c r="L79" s="31">
        <v>0</v>
      </c>
      <c r="M79" s="130">
        <v>0</v>
      </c>
      <c r="N79" s="140">
        <v>0</v>
      </c>
      <c r="O79" s="130">
        <f>SUM(Q79,S79,X79,AC79,AF79,AI79,AJ79,AL79,AP79)</f>
        <v>0</v>
      </c>
      <c r="P79" s="137">
        <f>SUM(T79,Y79,AB79,AD79,AG79,AM79,AR79,AS79)</f>
        <v>0</v>
      </c>
      <c r="Q79" s="138">
        <f>SUM(U79,W79,Z79,AE79,AH79,AN79,AQ79)</f>
        <v>0</v>
      </c>
      <c r="R79" s="144">
        <f>SUM(V79,AA79,AK79,AO79)</f>
        <v>0</v>
      </c>
      <c r="S79" s="146"/>
      <c r="T79" s="45"/>
      <c r="U79" s="46"/>
      <c r="V79" s="47"/>
      <c r="W79" s="45"/>
      <c r="X79" s="46"/>
      <c r="Y79" s="44"/>
      <c r="Z79" s="47"/>
      <c r="AA79" s="44"/>
      <c r="AB79" s="46"/>
      <c r="AC79" s="46"/>
      <c r="AD79" s="46"/>
      <c r="AE79" s="46"/>
      <c r="AF79" s="45"/>
      <c r="AG79" s="48"/>
      <c r="AH79" s="45"/>
      <c r="AI79" s="46"/>
      <c r="AJ79" s="45"/>
      <c r="AK79" s="44"/>
      <c r="AL79" s="44"/>
      <c r="AM79" s="45"/>
      <c r="AN79" s="46"/>
      <c r="AO79" s="47"/>
      <c r="AP79" s="46"/>
      <c r="AQ79" s="46"/>
      <c r="AR79" s="46"/>
      <c r="AS79" s="277"/>
    </row>
    <row r="80" spans="1:45" x14ac:dyDescent="0.25">
      <c r="A80" s="154" t="s">
        <v>231</v>
      </c>
      <c r="B80" s="157" t="s">
        <v>35</v>
      </c>
      <c r="C80" s="42" t="s">
        <v>340</v>
      </c>
      <c r="D80" s="42" t="s">
        <v>264</v>
      </c>
      <c r="E80" s="42" t="s">
        <v>30</v>
      </c>
      <c r="F80" s="129"/>
      <c r="G80" s="159">
        <f>SUM(O80,P80,R80)</f>
        <v>0</v>
      </c>
      <c r="H80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80" s="143">
        <v>0</v>
      </c>
      <c r="J80" s="52">
        <v>0</v>
      </c>
      <c r="K80" s="30">
        <v>0</v>
      </c>
      <c r="L80" s="31">
        <v>0</v>
      </c>
      <c r="M80" s="130">
        <v>0</v>
      </c>
      <c r="N80" s="140">
        <v>0</v>
      </c>
      <c r="O80" s="130">
        <f>SUM(Q80,S80,X80,AC80,AF80,AI80,AJ80,AL80,AP80)</f>
        <v>0</v>
      </c>
      <c r="P80" s="137">
        <f>SUM(T80,Y80,AB80,AD80,AG80,AM80,AR80,AS80)</f>
        <v>0</v>
      </c>
      <c r="Q80" s="138">
        <f>SUM(U80,W80,Z80,AE80,AH80,AN80,AQ80)</f>
        <v>0</v>
      </c>
      <c r="R80" s="144">
        <f>SUM(V80,AA80,AK80,AO80)</f>
        <v>0</v>
      </c>
      <c r="S80" s="146"/>
      <c r="T80" s="45"/>
      <c r="U80" s="46"/>
      <c r="V80" s="47"/>
      <c r="W80" s="45"/>
      <c r="X80" s="46"/>
      <c r="Y80" s="44"/>
      <c r="Z80" s="47"/>
      <c r="AA80" s="44"/>
      <c r="AB80" s="46"/>
      <c r="AC80" s="46"/>
      <c r="AD80" s="46"/>
      <c r="AE80" s="47"/>
      <c r="AF80" s="45"/>
      <c r="AG80" s="48"/>
      <c r="AH80" s="45"/>
      <c r="AI80" s="46"/>
      <c r="AJ80" s="45"/>
      <c r="AK80" s="44"/>
      <c r="AL80" s="44"/>
      <c r="AM80" s="45"/>
      <c r="AN80" s="46"/>
      <c r="AO80" s="47"/>
      <c r="AP80" s="46"/>
      <c r="AQ80" s="46"/>
      <c r="AR80" s="46"/>
      <c r="AS80" s="277"/>
    </row>
    <row r="81" spans="1:45" x14ac:dyDescent="0.25">
      <c r="A81" s="154" t="s">
        <v>231</v>
      </c>
      <c r="B81" s="157" t="s">
        <v>35</v>
      </c>
      <c r="C81" s="42" t="s">
        <v>316</v>
      </c>
      <c r="D81" s="42" t="s">
        <v>317</v>
      </c>
      <c r="E81" s="42" t="s">
        <v>30</v>
      </c>
      <c r="F81" s="129"/>
      <c r="G81" s="159">
        <f>SUM(O81,P81,R81)</f>
        <v>0</v>
      </c>
      <c r="H81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81" s="143">
        <v>0</v>
      </c>
      <c r="J81" s="52">
        <v>0</v>
      </c>
      <c r="K81" s="30">
        <v>0</v>
      </c>
      <c r="L81" s="31">
        <v>0</v>
      </c>
      <c r="M81" s="130">
        <v>0</v>
      </c>
      <c r="N81" s="140">
        <v>0</v>
      </c>
      <c r="O81" s="130">
        <f>SUM(Q81,S81,X81,AC81,AF81,AI81,AJ81,AL81,AP81)</f>
        <v>0</v>
      </c>
      <c r="P81" s="137">
        <f>SUM(T81,Y81,AB81,AD81,AG81,AM81,AR81,AS81)</f>
        <v>0</v>
      </c>
      <c r="Q81" s="138">
        <f>SUM(U81,W81,Z81,AE81,AH81,AN81,AQ81)</f>
        <v>0</v>
      </c>
      <c r="R81" s="144">
        <f>SUM(V81,AA81,AK81,AO81)</f>
        <v>0</v>
      </c>
      <c r="S81" s="146"/>
      <c r="T81" s="45"/>
      <c r="U81" s="46"/>
      <c r="V81" s="47"/>
      <c r="W81" s="45"/>
      <c r="X81" s="46"/>
      <c r="Y81" s="44"/>
      <c r="Z81" s="47"/>
      <c r="AA81" s="44"/>
      <c r="AB81" s="46"/>
      <c r="AC81" s="46"/>
      <c r="AD81" s="46"/>
      <c r="AE81" s="47"/>
      <c r="AF81" s="45"/>
      <c r="AG81" s="48"/>
      <c r="AH81" s="45"/>
      <c r="AI81" s="46"/>
      <c r="AJ81" s="45"/>
      <c r="AK81" s="44"/>
      <c r="AL81" s="44"/>
      <c r="AM81" s="45"/>
      <c r="AN81" s="46"/>
      <c r="AO81" s="47"/>
      <c r="AP81" s="46"/>
      <c r="AQ81" s="46"/>
      <c r="AR81" s="46"/>
      <c r="AS81" s="277"/>
    </row>
    <row r="82" spans="1:45" x14ac:dyDescent="0.25">
      <c r="A82" s="154" t="s">
        <v>231</v>
      </c>
      <c r="B82" s="157" t="s">
        <v>35</v>
      </c>
      <c r="C82" s="42" t="s">
        <v>346</v>
      </c>
      <c r="D82" s="42" t="s">
        <v>257</v>
      </c>
      <c r="E82" s="42" t="s">
        <v>30</v>
      </c>
      <c r="F82" s="129"/>
      <c r="G82" s="183">
        <f>SUM(O82,P82,R82)</f>
        <v>0</v>
      </c>
      <c r="H82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82" s="196">
        <v>0</v>
      </c>
      <c r="J82" s="52">
        <v>0</v>
      </c>
      <c r="K82" s="30">
        <v>0</v>
      </c>
      <c r="L82" s="31">
        <v>0</v>
      </c>
      <c r="M82" s="197">
        <v>0</v>
      </c>
      <c r="N82" s="140">
        <v>0</v>
      </c>
      <c r="O82" s="197">
        <f>SUM(Q82,S82,X82,AC82,AF82,AI82,AJ82,AL82,AP82)</f>
        <v>0</v>
      </c>
      <c r="P82" s="137">
        <f>SUM(T82,Y82,AB82,AD82,AG82,AM82,AR82,AS82)</f>
        <v>0</v>
      </c>
      <c r="Q82" s="138">
        <f>SUM(U82,W82,Z82,AE82,AH82,AN82,AQ82)</f>
        <v>0</v>
      </c>
      <c r="R82" s="144">
        <f>SUM(V82,AA82,AK82,AO82)</f>
        <v>0</v>
      </c>
      <c r="S82" s="198"/>
      <c r="T82" s="45"/>
      <c r="U82" s="46"/>
      <c r="V82" s="47"/>
      <c r="W82" s="45"/>
      <c r="X82" s="46"/>
      <c r="Y82" s="44"/>
      <c r="Z82" s="47"/>
      <c r="AA82" s="44"/>
      <c r="AB82" s="46"/>
      <c r="AC82" s="46"/>
      <c r="AD82" s="46"/>
      <c r="AE82" s="47"/>
      <c r="AF82" s="45"/>
      <c r="AG82" s="48"/>
      <c r="AH82" s="45"/>
      <c r="AI82" s="46"/>
      <c r="AJ82" s="45"/>
      <c r="AK82" s="44"/>
      <c r="AL82" s="44"/>
      <c r="AM82" s="45"/>
      <c r="AN82" s="46"/>
      <c r="AO82" s="47"/>
      <c r="AP82" s="46"/>
      <c r="AQ82" s="46"/>
      <c r="AR82" s="46"/>
      <c r="AS82" s="277"/>
    </row>
    <row r="83" spans="1:45" x14ac:dyDescent="0.25">
      <c r="A83" s="186" t="s">
        <v>231</v>
      </c>
      <c r="B83" s="157" t="s">
        <v>35</v>
      </c>
      <c r="C83" s="42" t="s">
        <v>330</v>
      </c>
      <c r="D83" s="42" t="s">
        <v>234</v>
      </c>
      <c r="E83" s="42" t="s">
        <v>146</v>
      </c>
      <c r="F83" s="129"/>
      <c r="G83" s="183">
        <f>SUM(O83,P83,R83)</f>
        <v>0</v>
      </c>
      <c r="H83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83" s="196">
        <v>0</v>
      </c>
      <c r="J83" s="52">
        <v>0</v>
      </c>
      <c r="K83" s="30">
        <v>0</v>
      </c>
      <c r="L83" s="31">
        <v>0</v>
      </c>
      <c r="M83" s="197">
        <v>0</v>
      </c>
      <c r="N83" s="140">
        <v>0</v>
      </c>
      <c r="O83" s="197">
        <f>SUM(Q83,S83,X83,AC83,AF83,AI83,AJ83,AL83,AP83)</f>
        <v>0</v>
      </c>
      <c r="P83" s="137">
        <f>SUM(T83,Y83,AB83,AD83,AG83,AM83,AR83,AS83)</f>
        <v>0</v>
      </c>
      <c r="Q83" s="138">
        <f>SUM(U83,W83,Z83,AE83,AH83,AN83,AQ83)</f>
        <v>0</v>
      </c>
      <c r="R83" s="144">
        <f>SUM(V83,AA83,AK83,AO83)</f>
        <v>0</v>
      </c>
      <c r="S83" s="198"/>
      <c r="T83" s="45"/>
      <c r="U83" s="46"/>
      <c r="V83" s="47"/>
      <c r="W83" s="45"/>
      <c r="X83" s="46"/>
      <c r="Y83" s="44"/>
      <c r="Z83" s="47"/>
      <c r="AA83" s="44"/>
      <c r="AB83" s="46"/>
      <c r="AC83" s="46"/>
      <c r="AD83" s="46"/>
      <c r="AE83" s="47"/>
      <c r="AF83" s="45"/>
      <c r="AG83" s="48"/>
      <c r="AH83" s="45"/>
      <c r="AI83" s="46"/>
      <c r="AJ83" s="45"/>
      <c r="AK83" s="44"/>
      <c r="AL83" s="44"/>
      <c r="AM83" s="45"/>
      <c r="AN83" s="46"/>
      <c r="AO83" s="47"/>
      <c r="AP83" s="46"/>
      <c r="AQ83" s="46"/>
      <c r="AR83" s="46"/>
      <c r="AS83" s="277"/>
    </row>
    <row r="84" spans="1:45" x14ac:dyDescent="0.25">
      <c r="A84" s="186" t="s">
        <v>231</v>
      </c>
      <c r="B84" s="157" t="s">
        <v>35</v>
      </c>
      <c r="C84" s="42" t="s">
        <v>343</v>
      </c>
      <c r="D84" s="42" t="s">
        <v>344</v>
      </c>
      <c r="E84" s="42" t="s">
        <v>220</v>
      </c>
      <c r="F84" s="129"/>
      <c r="G84" s="183">
        <f>SUM(O84,P84,R84)</f>
        <v>0</v>
      </c>
      <c r="H84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84" s="196">
        <v>0</v>
      </c>
      <c r="J84" s="52">
        <v>0</v>
      </c>
      <c r="K84" s="30">
        <v>0</v>
      </c>
      <c r="L84" s="31">
        <v>0</v>
      </c>
      <c r="M84" s="197">
        <v>0</v>
      </c>
      <c r="N84" s="140">
        <v>0</v>
      </c>
      <c r="O84" s="197">
        <f>SUM(Q84,S84,X84,AC84,AF84,AI84,AJ84,AL84,AP84)</f>
        <v>0</v>
      </c>
      <c r="P84" s="137">
        <f>SUM(T84,Y84,AB84,AD84,AG84,AM84,AR84,AS84)</f>
        <v>0</v>
      </c>
      <c r="Q84" s="138">
        <f>SUM(U84,W84,Z84,AE84,AH84,AN84,AQ84)</f>
        <v>0</v>
      </c>
      <c r="R84" s="144">
        <f>SUM(V84,AA84,AK84,AO84)</f>
        <v>0</v>
      </c>
      <c r="S84" s="198"/>
      <c r="T84" s="45"/>
      <c r="U84" s="46"/>
      <c r="V84" s="47"/>
      <c r="W84" s="45"/>
      <c r="X84" s="46"/>
      <c r="Y84" s="44"/>
      <c r="Z84" s="47"/>
      <c r="AA84" s="44"/>
      <c r="AB84" s="46"/>
      <c r="AC84" s="46"/>
      <c r="AD84" s="46"/>
      <c r="AE84" s="47"/>
      <c r="AF84" s="45"/>
      <c r="AG84" s="48"/>
      <c r="AH84" s="45"/>
      <c r="AI84" s="46"/>
      <c r="AJ84" s="45"/>
      <c r="AK84" s="44"/>
      <c r="AL84" s="44"/>
      <c r="AM84" s="45"/>
      <c r="AN84" s="46"/>
      <c r="AO84" s="47"/>
      <c r="AP84" s="46"/>
      <c r="AQ84" s="46"/>
      <c r="AR84" s="46"/>
      <c r="AS84" s="277"/>
    </row>
    <row r="85" spans="1:45" x14ac:dyDescent="0.25">
      <c r="A85" s="154" t="s">
        <v>231</v>
      </c>
      <c r="B85" s="157" t="s">
        <v>35</v>
      </c>
      <c r="C85" s="42" t="s">
        <v>350</v>
      </c>
      <c r="D85" s="42" t="s">
        <v>310</v>
      </c>
      <c r="E85" s="42" t="s">
        <v>220</v>
      </c>
      <c r="F85" s="129"/>
      <c r="G85" s="183">
        <f>SUM(O85,P85,R85)</f>
        <v>0</v>
      </c>
      <c r="H85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85" s="196">
        <v>0</v>
      </c>
      <c r="J85" s="52">
        <v>0</v>
      </c>
      <c r="K85" s="30">
        <v>0</v>
      </c>
      <c r="L85" s="31">
        <v>0</v>
      </c>
      <c r="M85" s="197">
        <v>0</v>
      </c>
      <c r="N85" s="140">
        <v>0</v>
      </c>
      <c r="O85" s="197">
        <f>SUM(Q85,S85,X85,AC85,AF85,AI85,AJ85,AL85,AP85)</f>
        <v>0</v>
      </c>
      <c r="P85" s="137">
        <f>SUM(T85,Y85,AB85,AD85,AG85,AM85,AR85,AS85)</f>
        <v>0</v>
      </c>
      <c r="Q85" s="138">
        <f>SUM(U85,W85,Z85,AE85,AH85,AN85,AQ85)</f>
        <v>0</v>
      </c>
      <c r="R85" s="144">
        <f>SUM(V85,AA85,AK85,AO85)</f>
        <v>0</v>
      </c>
      <c r="S85" s="198"/>
      <c r="T85" s="45"/>
      <c r="U85" s="46"/>
      <c r="V85" s="47"/>
      <c r="W85" s="45"/>
      <c r="X85" s="46"/>
      <c r="Y85" s="44"/>
      <c r="Z85" s="47"/>
      <c r="AA85" s="44"/>
      <c r="AB85" s="46"/>
      <c r="AC85" s="46"/>
      <c r="AD85" s="46"/>
      <c r="AE85" s="47"/>
      <c r="AF85" s="45"/>
      <c r="AG85" s="48"/>
      <c r="AH85" s="45"/>
      <c r="AI85" s="46"/>
      <c r="AJ85" s="45"/>
      <c r="AK85" s="44"/>
      <c r="AL85" s="44"/>
      <c r="AM85" s="45"/>
      <c r="AN85" s="46"/>
      <c r="AO85" s="47"/>
      <c r="AP85" s="46"/>
      <c r="AQ85" s="46"/>
      <c r="AR85" s="46"/>
      <c r="AS85" s="277"/>
    </row>
    <row r="86" spans="1:45" x14ac:dyDescent="0.25">
      <c r="A86" s="154" t="s">
        <v>231</v>
      </c>
      <c r="B86" s="127" t="s">
        <v>35</v>
      </c>
      <c r="C86" s="44" t="s">
        <v>351</v>
      </c>
      <c r="D86" s="55" t="s">
        <v>352</v>
      </c>
      <c r="E86" s="55" t="s">
        <v>104</v>
      </c>
      <c r="F86" s="128"/>
      <c r="G86" s="183">
        <f>SUM(O86,P86,R86)</f>
        <v>0</v>
      </c>
      <c r="H86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86" s="196">
        <v>0</v>
      </c>
      <c r="J86" s="52">
        <v>0</v>
      </c>
      <c r="K86" s="30">
        <v>0</v>
      </c>
      <c r="L86" s="31">
        <v>0</v>
      </c>
      <c r="M86" s="197">
        <v>0</v>
      </c>
      <c r="N86" s="140">
        <v>0</v>
      </c>
      <c r="O86" s="197">
        <f>SUM(Q86,S86,X86,AC86,AF86,AI86,AJ86,AL86,AP86)</f>
        <v>0</v>
      </c>
      <c r="P86" s="137">
        <f>SUM(T86,Y86,AB86,AD86,AG86,AM86,AR86,AS86)</f>
        <v>0</v>
      </c>
      <c r="Q86" s="138">
        <f>SUM(U86,W86,Z86,AE86,AH86,AN86,AQ86)</f>
        <v>0</v>
      </c>
      <c r="R86" s="144">
        <f>SUM(V86,AA86,AK86,AO86)</f>
        <v>0</v>
      </c>
      <c r="S86" s="203"/>
      <c r="T86" s="45"/>
      <c r="U86" s="46"/>
      <c r="V86" s="47"/>
      <c r="W86" s="45"/>
      <c r="X86" s="46"/>
      <c r="Y86" s="55"/>
      <c r="Z86" s="47"/>
      <c r="AA86" s="55"/>
      <c r="AB86" s="46"/>
      <c r="AC86" s="46"/>
      <c r="AD86" s="46"/>
      <c r="AE86" s="46"/>
      <c r="AF86" s="45"/>
      <c r="AG86" s="48"/>
      <c r="AH86" s="45"/>
      <c r="AI86" s="46"/>
      <c r="AJ86" s="45"/>
      <c r="AK86" s="55"/>
      <c r="AL86" s="55"/>
      <c r="AM86" s="45"/>
      <c r="AN86" s="46"/>
      <c r="AO86" s="47"/>
      <c r="AP86" s="46"/>
      <c r="AQ86" s="46"/>
      <c r="AR86" s="46"/>
      <c r="AS86" s="277"/>
    </row>
    <row r="87" spans="1:45" x14ac:dyDescent="0.25">
      <c r="A87" s="155" t="s">
        <v>231</v>
      </c>
      <c r="B87" s="166" t="s">
        <v>35</v>
      </c>
      <c r="C87" s="42" t="s">
        <v>871</v>
      </c>
      <c r="D87" s="42" t="s">
        <v>79</v>
      </c>
      <c r="E87" s="42" t="s">
        <v>104</v>
      </c>
      <c r="F87" s="128"/>
      <c r="G87" s="183">
        <f>SUM(O87,P87,R87)</f>
        <v>0</v>
      </c>
      <c r="H87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87" s="196">
        <v>0</v>
      </c>
      <c r="J87" s="52">
        <v>0</v>
      </c>
      <c r="K87" s="30">
        <v>0</v>
      </c>
      <c r="L87" s="31">
        <v>0</v>
      </c>
      <c r="M87" s="197">
        <v>0</v>
      </c>
      <c r="N87" s="140">
        <v>0</v>
      </c>
      <c r="O87" s="197">
        <f>SUM(Q87,S87,X87,AC87,AF87,AI87,AJ87,AL87,AP87)</f>
        <v>0</v>
      </c>
      <c r="P87" s="137">
        <f>SUM(T87,Y87,AB87,AD87,AG87,AM87,AR87,AS87)</f>
        <v>0</v>
      </c>
      <c r="Q87" s="138">
        <f>SUM(U87,W87,Z87,AE87,AH87,AN87,AQ87)</f>
        <v>0</v>
      </c>
      <c r="R87" s="144">
        <f>SUM(V87,AA87,AK87,AO87)</f>
        <v>0</v>
      </c>
      <c r="S87" s="203"/>
      <c r="T87" s="45"/>
      <c r="U87" s="46"/>
      <c r="V87" s="47"/>
      <c r="W87" s="45"/>
      <c r="X87" s="46"/>
      <c r="Y87" s="55"/>
      <c r="Z87" s="47"/>
      <c r="AA87" s="55"/>
      <c r="AB87" s="46"/>
      <c r="AC87" s="46"/>
      <c r="AD87" s="46"/>
      <c r="AE87" s="46"/>
      <c r="AF87" s="45"/>
      <c r="AG87" s="48"/>
      <c r="AH87" s="45"/>
      <c r="AI87" s="46"/>
      <c r="AJ87" s="45"/>
      <c r="AK87" s="55"/>
      <c r="AL87" s="55"/>
      <c r="AM87" s="45"/>
      <c r="AN87" s="46"/>
      <c r="AO87" s="47"/>
      <c r="AP87" s="46"/>
      <c r="AQ87" s="46"/>
      <c r="AR87" s="46"/>
      <c r="AS87" s="277"/>
    </row>
    <row r="88" spans="1:45" x14ac:dyDescent="0.25">
      <c r="A88" s="154" t="s">
        <v>231</v>
      </c>
      <c r="B88" s="127" t="s">
        <v>35</v>
      </c>
      <c r="C88" s="44" t="s">
        <v>392</v>
      </c>
      <c r="D88" s="44" t="s">
        <v>285</v>
      </c>
      <c r="E88" s="44" t="s">
        <v>104</v>
      </c>
      <c r="F88" s="129"/>
      <c r="G88" s="183">
        <f>SUM(O88,P88,R88)</f>
        <v>0</v>
      </c>
      <c r="H88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88" s="196">
        <v>0</v>
      </c>
      <c r="J88" s="52">
        <v>0</v>
      </c>
      <c r="K88" s="30">
        <v>0</v>
      </c>
      <c r="L88" s="31">
        <v>0</v>
      </c>
      <c r="M88" s="197">
        <v>0</v>
      </c>
      <c r="N88" s="140">
        <v>0</v>
      </c>
      <c r="O88" s="197">
        <f>SUM(Q88,S88,X88,AC88,AF88,AI88,AJ88,AL88,AP88)</f>
        <v>0</v>
      </c>
      <c r="P88" s="137">
        <f>SUM(T88,Y88,AB88,AD88,AG88,AM88,AR88,AS88)</f>
        <v>0</v>
      </c>
      <c r="Q88" s="138">
        <f>SUM(U88,W88,Z88,AE88,AH88,AN88,AQ88)</f>
        <v>0</v>
      </c>
      <c r="R88" s="144">
        <f>SUM(V88,AA88,AK88,AO88)</f>
        <v>0</v>
      </c>
      <c r="S88" s="198"/>
      <c r="T88" s="45"/>
      <c r="U88" s="46"/>
      <c r="V88" s="47"/>
      <c r="W88" s="45"/>
      <c r="X88" s="46"/>
      <c r="Y88" s="44"/>
      <c r="Z88" s="47"/>
      <c r="AA88" s="44"/>
      <c r="AB88" s="46"/>
      <c r="AC88" s="46"/>
      <c r="AD88" s="46"/>
      <c r="AE88" s="46"/>
      <c r="AF88" s="45"/>
      <c r="AG88" s="48"/>
      <c r="AH88" s="45"/>
      <c r="AI88" s="46"/>
      <c r="AJ88" s="45"/>
      <c r="AK88" s="44"/>
      <c r="AL88" s="44"/>
      <c r="AM88" s="45"/>
      <c r="AN88" s="46"/>
      <c r="AO88" s="47"/>
      <c r="AP88" s="46"/>
      <c r="AQ88" s="46"/>
      <c r="AR88" s="46"/>
      <c r="AS88" s="277"/>
    </row>
    <row r="89" spans="1:45" x14ac:dyDescent="0.25">
      <c r="A89" s="154" t="s">
        <v>231</v>
      </c>
      <c r="B89" s="127" t="s">
        <v>35</v>
      </c>
      <c r="C89" s="42" t="s">
        <v>433</v>
      </c>
      <c r="D89" s="42" t="s">
        <v>434</v>
      </c>
      <c r="E89" s="42" t="s">
        <v>47</v>
      </c>
      <c r="F89" s="129"/>
      <c r="G89" s="183">
        <f>SUM(O89,P89,R89)</f>
        <v>0</v>
      </c>
      <c r="H89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89" s="196">
        <v>0</v>
      </c>
      <c r="J89" s="52">
        <v>0</v>
      </c>
      <c r="K89" s="30">
        <v>0</v>
      </c>
      <c r="L89" s="31">
        <v>0</v>
      </c>
      <c r="M89" s="197">
        <v>0</v>
      </c>
      <c r="N89" s="140">
        <v>0</v>
      </c>
      <c r="O89" s="197">
        <f>SUM(Q89,S89,X89,AC89,AF89,AI89,AJ89,AL89,AP89)</f>
        <v>0</v>
      </c>
      <c r="P89" s="137">
        <f>SUM(T89,Y89,AB89,AD89,AG89,AM89,AR89,AS89)</f>
        <v>0</v>
      </c>
      <c r="Q89" s="138">
        <f>SUM(U89,W89,Z89,AE89,AH89,AN89,AQ89)</f>
        <v>0</v>
      </c>
      <c r="R89" s="144">
        <f>SUM(V89,AA89,AK89,AO89)</f>
        <v>0</v>
      </c>
      <c r="S89" s="198"/>
      <c r="T89" s="45"/>
      <c r="U89" s="46"/>
      <c r="V89" s="47"/>
      <c r="W89" s="45"/>
      <c r="X89" s="46"/>
      <c r="Y89" s="44"/>
      <c r="Z89" s="47"/>
      <c r="AA89" s="44"/>
      <c r="AB89" s="46"/>
      <c r="AC89" s="46"/>
      <c r="AD89" s="46"/>
      <c r="AE89" s="46"/>
      <c r="AF89" s="45"/>
      <c r="AG89" s="48"/>
      <c r="AH89" s="45"/>
      <c r="AI89" s="46"/>
      <c r="AJ89" s="45"/>
      <c r="AK89" s="44"/>
      <c r="AL89" s="44"/>
      <c r="AM89" s="45"/>
      <c r="AN89" s="46"/>
      <c r="AO89" s="47"/>
      <c r="AP89" s="46"/>
      <c r="AQ89" s="46"/>
      <c r="AR89" s="46"/>
      <c r="AS89" s="277"/>
    </row>
    <row r="90" spans="1:45" x14ac:dyDescent="0.25">
      <c r="A90" s="154" t="s">
        <v>231</v>
      </c>
      <c r="B90" s="157" t="s">
        <v>35</v>
      </c>
      <c r="C90" s="42" t="s">
        <v>330</v>
      </c>
      <c r="D90" s="42" t="s">
        <v>331</v>
      </c>
      <c r="E90" s="42" t="s">
        <v>217</v>
      </c>
      <c r="F90" s="129"/>
      <c r="G90" s="183">
        <f>SUM(O90,P90,R90)</f>
        <v>0</v>
      </c>
      <c r="H90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90" s="196">
        <v>0</v>
      </c>
      <c r="J90" s="52">
        <v>0</v>
      </c>
      <c r="K90" s="30">
        <v>0</v>
      </c>
      <c r="L90" s="31">
        <v>0</v>
      </c>
      <c r="M90" s="197">
        <v>0</v>
      </c>
      <c r="N90" s="140">
        <v>0</v>
      </c>
      <c r="O90" s="197">
        <f>SUM(Q90,S90,X90,AC90,AF90,AI90,AJ90,AL90,AP90)</f>
        <v>0</v>
      </c>
      <c r="P90" s="137">
        <f>SUM(T90,Y90,AB90,AD90,AG90,AM90,AR90,AS90)</f>
        <v>0</v>
      </c>
      <c r="Q90" s="138">
        <f>SUM(U90,W90,Z90,AE90,AH90,AN90,AQ90)</f>
        <v>0</v>
      </c>
      <c r="R90" s="144">
        <f>SUM(V90,AA90,AK90,AO90)</f>
        <v>0</v>
      </c>
      <c r="S90" s="198"/>
      <c r="T90" s="45"/>
      <c r="U90" s="46"/>
      <c r="V90" s="47"/>
      <c r="W90" s="45"/>
      <c r="X90" s="46"/>
      <c r="Y90" s="44"/>
      <c r="Z90" s="47"/>
      <c r="AA90" s="44"/>
      <c r="AB90" s="46"/>
      <c r="AC90" s="46"/>
      <c r="AD90" s="46"/>
      <c r="AE90" s="47"/>
      <c r="AF90" s="45"/>
      <c r="AG90" s="48"/>
      <c r="AH90" s="45"/>
      <c r="AI90" s="46"/>
      <c r="AJ90" s="45"/>
      <c r="AK90" s="44"/>
      <c r="AL90" s="44"/>
      <c r="AM90" s="45"/>
      <c r="AN90" s="46"/>
      <c r="AO90" s="47"/>
      <c r="AP90" s="46"/>
      <c r="AQ90" s="46"/>
      <c r="AR90" s="46"/>
      <c r="AS90" s="277"/>
    </row>
    <row r="91" spans="1:45" x14ac:dyDescent="0.25">
      <c r="A91" s="154" t="s">
        <v>231</v>
      </c>
      <c r="B91" s="157" t="s">
        <v>35</v>
      </c>
      <c r="C91" s="42" t="s">
        <v>325</v>
      </c>
      <c r="D91" s="42" t="s">
        <v>326</v>
      </c>
      <c r="E91" s="42" t="s">
        <v>62</v>
      </c>
      <c r="F91" s="129"/>
      <c r="G91" s="183">
        <f>SUM(O91,P91,R91)</f>
        <v>0</v>
      </c>
      <c r="H91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91" s="196">
        <v>0</v>
      </c>
      <c r="J91" s="52">
        <v>0</v>
      </c>
      <c r="K91" s="30">
        <v>0</v>
      </c>
      <c r="L91" s="31">
        <v>0</v>
      </c>
      <c r="M91" s="197">
        <v>0</v>
      </c>
      <c r="N91" s="140">
        <v>0</v>
      </c>
      <c r="O91" s="197">
        <f>SUM(Q91,S91,X91,AC91,AF91,AI91,AJ91,AL91,AP91)</f>
        <v>0</v>
      </c>
      <c r="P91" s="137">
        <f>SUM(T91,Y91,AB91,AD91,AG91,AM91,AR91,AS91)</f>
        <v>0</v>
      </c>
      <c r="Q91" s="138">
        <f>SUM(U91,W91,Z91,AE91,AH91,AN91,AQ91)</f>
        <v>0</v>
      </c>
      <c r="R91" s="144">
        <f>SUM(V91,AA91,AK91,AO91)</f>
        <v>0</v>
      </c>
      <c r="S91" s="198"/>
      <c r="T91" s="45"/>
      <c r="U91" s="46"/>
      <c r="V91" s="47"/>
      <c r="W91" s="45"/>
      <c r="X91" s="46"/>
      <c r="Y91" s="44"/>
      <c r="Z91" s="47"/>
      <c r="AA91" s="44"/>
      <c r="AB91" s="46"/>
      <c r="AC91" s="46"/>
      <c r="AD91" s="46"/>
      <c r="AE91" s="47"/>
      <c r="AF91" s="45"/>
      <c r="AG91" s="48"/>
      <c r="AH91" s="45"/>
      <c r="AI91" s="46"/>
      <c r="AJ91" s="45"/>
      <c r="AK91" s="44"/>
      <c r="AL91" s="44"/>
      <c r="AM91" s="45"/>
      <c r="AN91" s="46"/>
      <c r="AO91" s="47"/>
      <c r="AP91" s="46"/>
      <c r="AQ91" s="46"/>
      <c r="AR91" s="46"/>
      <c r="AS91" s="277"/>
    </row>
    <row r="92" spans="1:45" x14ac:dyDescent="0.25">
      <c r="A92" s="154" t="s">
        <v>231</v>
      </c>
      <c r="B92" s="157" t="s">
        <v>35</v>
      </c>
      <c r="C92" s="42" t="s">
        <v>321</v>
      </c>
      <c r="D92" s="42" t="s">
        <v>152</v>
      </c>
      <c r="E92" s="42" t="s">
        <v>322</v>
      </c>
      <c r="F92" s="129"/>
      <c r="G92" s="183">
        <f>SUM(O92,P92,R92)</f>
        <v>0</v>
      </c>
      <c r="H92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92" s="196">
        <v>0</v>
      </c>
      <c r="J92" s="52">
        <v>0</v>
      </c>
      <c r="K92" s="30">
        <v>0</v>
      </c>
      <c r="L92" s="31">
        <v>0</v>
      </c>
      <c r="M92" s="197">
        <v>0</v>
      </c>
      <c r="N92" s="140">
        <v>0</v>
      </c>
      <c r="O92" s="197">
        <f>SUM(Q92,S92,X92,AC92,AF92,AI92,AJ92,AL92,AP92)</f>
        <v>0</v>
      </c>
      <c r="P92" s="137">
        <f>SUM(T92,Y92,AB92,AD92,AG92,AM92,AR92,AS92)</f>
        <v>0</v>
      </c>
      <c r="Q92" s="138">
        <f>SUM(U92,W92,Z92,AE92,AH92,AN92,AQ92)</f>
        <v>0</v>
      </c>
      <c r="R92" s="144">
        <f>SUM(V92,AA92,AK92,AO92)</f>
        <v>0</v>
      </c>
      <c r="S92" s="198"/>
      <c r="T92" s="45"/>
      <c r="U92" s="46"/>
      <c r="V92" s="47"/>
      <c r="W92" s="45"/>
      <c r="X92" s="46"/>
      <c r="Y92" s="44"/>
      <c r="Z92" s="47"/>
      <c r="AA92" s="44"/>
      <c r="AB92" s="46"/>
      <c r="AC92" s="46"/>
      <c r="AD92" s="46"/>
      <c r="AE92" s="47"/>
      <c r="AF92" s="45"/>
      <c r="AG92" s="48"/>
      <c r="AH92" s="45"/>
      <c r="AI92" s="46"/>
      <c r="AJ92" s="45"/>
      <c r="AK92" s="44"/>
      <c r="AL92" s="44"/>
      <c r="AM92" s="45"/>
      <c r="AN92" s="46"/>
      <c r="AO92" s="47"/>
      <c r="AP92" s="46"/>
      <c r="AQ92" s="46"/>
      <c r="AR92" s="46"/>
      <c r="AS92" s="277"/>
    </row>
    <row r="93" spans="1:45" x14ac:dyDescent="0.25">
      <c r="A93" s="154" t="s">
        <v>231</v>
      </c>
      <c r="B93" s="157" t="s">
        <v>35</v>
      </c>
      <c r="C93" s="42" t="s">
        <v>348</v>
      </c>
      <c r="D93" s="42" t="s">
        <v>79</v>
      </c>
      <c r="E93" s="42" t="s">
        <v>19</v>
      </c>
      <c r="F93" s="129"/>
      <c r="G93" s="183">
        <f>SUM(O93,P93,R93)</f>
        <v>0</v>
      </c>
      <c r="H93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93" s="196">
        <v>0</v>
      </c>
      <c r="J93" s="52">
        <v>0</v>
      </c>
      <c r="K93" s="30">
        <v>0</v>
      </c>
      <c r="L93" s="31">
        <v>0</v>
      </c>
      <c r="M93" s="197">
        <v>0</v>
      </c>
      <c r="N93" s="140">
        <v>0</v>
      </c>
      <c r="O93" s="197">
        <f>SUM(Q93,S93,X93,AC93,AF93,AI93,AJ93,AL93,AP93)</f>
        <v>0</v>
      </c>
      <c r="P93" s="137">
        <f>SUM(T93,Y93,AB93,AD93,AG93,AM93,AR93,AS93)</f>
        <v>0</v>
      </c>
      <c r="Q93" s="138">
        <f>SUM(U93,W93,Z93,AE93,AH93,AN93,AQ93)</f>
        <v>0</v>
      </c>
      <c r="R93" s="144">
        <f>SUM(V93,AA93,AK93,AO93)</f>
        <v>0</v>
      </c>
      <c r="S93" s="198"/>
      <c r="T93" s="45"/>
      <c r="U93" s="46"/>
      <c r="V93" s="47"/>
      <c r="W93" s="45"/>
      <c r="X93" s="46"/>
      <c r="Y93" s="44"/>
      <c r="Z93" s="47"/>
      <c r="AA93" s="44"/>
      <c r="AB93" s="46"/>
      <c r="AC93" s="46"/>
      <c r="AD93" s="46"/>
      <c r="AE93" s="47"/>
      <c r="AF93" s="45"/>
      <c r="AG93" s="48"/>
      <c r="AH93" s="45"/>
      <c r="AI93" s="46"/>
      <c r="AJ93" s="45"/>
      <c r="AK93" s="44"/>
      <c r="AL93" s="44"/>
      <c r="AM93" s="45"/>
      <c r="AN93" s="46"/>
      <c r="AO93" s="47"/>
      <c r="AP93" s="46"/>
      <c r="AQ93" s="46"/>
      <c r="AR93" s="46"/>
      <c r="AS93" s="277"/>
    </row>
    <row r="94" spans="1:45" x14ac:dyDescent="0.25">
      <c r="A94" s="154" t="s">
        <v>231</v>
      </c>
      <c r="B94" s="157" t="s">
        <v>35</v>
      </c>
      <c r="C94" s="42" t="s">
        <v>286</v>
      </c>
      <c r="D94" s="42" t="s">
        <v>287</v>
      </c>
      <c r="E94" s="42" t="s">
        <v>19</v>
      </c>
      <c r="F94" s="128"/>
      <c r="G94" s="183">
        <f>SUM(O94,P94,R94)</f>
        <v>0</v>
      </c>
      <c r="H94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94" s="196">
        <v>0</v>
      </c>
      <c r="J94" s="52">
        <v>0</v>
      </c>
      <c r="K94" s="30">
        <v>0</v>
      </c>
      <c r="L94" s="31">
        <v>0</v>
      </c>
      <c r="M94" s="197">
        <v>0</v>
      </c>
      <c r="N94" s="140">
        <v>0</v>
      </c>
      <c r="O94" s="197">
        <f>SUM(Q94,S94,X94,AC94,AF94,AI94,AJ94,AL94,AP94)</f>
        <v>0</v>
      </c>
      <c r="P94" s="137">
        <f>SUM(T94,Y94,AB94,AD94,AG94,AM94,AR94,AS94)</f>
        <v>0</v>
      </c>
      <c r="Q94" s="138">
        <f>SUM(U94,W94,Z94,AE94,AH94,AN94,AQ94)</f>
        <v>0</v>
      </c>
      <c r="R94" s="144">
        <f>SUM(V94,AA94,AK94,AO94)</f>
        <v>0</v>
      </c>
      <c r="S94" s="203"/>
      <c r="T94" s="45"/>
      <c r="U94" s="46"/>
      <c r="V94" s="47"/>
      <c r="W94" s="45"/>
      <c r="X94" s="46"/>
      <c r="Y94" s="55"/>
      <c r="Z94" s="47"/>
      <c r="AA94" s="55"/>
      <c r="AB94" s="46"/>
      <c r="AC94" s="46"/>
      <c r="AD94" s="46"/>
      <c r="AE94" s="46"/>
      <c r="AF94" s="45"/>
      <c r="AG94" s="48"/>
      <c r="AH94" s="45"/>
      <c r="AI94" s="46"/>
      <c r="AJ94" s="45"/>
      <c r="AK94" s="55"/>
      <c r="AL94" s="55"/>
      <c r="AM94" s="45"/>
      <c r="AN94" s="46"/>
      <c r="AO94" s="47"/>
      <c r="AP94" s="46"/>
      <c r="AQ94" s="46"/>
      <c r="AR94" s="46"/>
      <c r="AS94" s="277"/>
    </row>
    <row r="95" spans="1:45" x14ac:dyDescent="0.25">
      <c r="A95" s="154" t="s">
        <v>231</v>
      </c>
      <c r="B95" s="127" t="s">
        <v>35</v>
      </c>
      <c r="C95" s="44" t="s">
        <v>105</v>
      </c>
      <c r="D95" s="44" t="s">
        <v>106</v>
      </c>
      <c r="E95" s="44" t="s">
        <v>19</v>
      </c>
      <c r="F95" s="129"/>
      <c r="G95" s="183">
        <f>SUM(O95,P95,R95)</f>
        <v>0</v>
      </c>
      <c r="H95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95" s="196">
        <v>0</v>
      </c>
      <c r="J95" s="52">
        <v>0</v>
      </c>
      <c r="K95" s="30">
        <v>0</v>
      </c>
      <c r="L95" s="31">
        <v>0</v>
      </c>
      <c r="M95" s="197">
        <v>0</v>
      </c>
      <c r="N95" s="140">
        <v>0</v>
      </c>
      <c r="O95" s="197">
        <f>SUM(Q95,S95,X95,AC95,AF95,AI95,AJ95,AL95,AP95)</f>
        <v>0</v>
      </c>
      <c r="P95" s="137">
        <f>SUM(T95,Y95,AB95,AD95,AG95,AM95,AR95,AS95)</f>
        <v>0</v>
      </c>
      <c r="Q95" s="138">
        <f>SUM(U95,W95,Z95,AE95,AH95,AN95,AQ95)</f>
        <v>0</v>
      </c>
      <c r="R95" s="144">
        <f>SUM(V95,AA95,AK95,AO95)</f>
        <v>0</v>
      </c>
      <c r="S95" s="198"/>
      <c r="T95" s="45"/>
      <c r="U95" s="46"/>
      <c r="V95" s="47"/>
      <c r="W95" s="45"/>
      <c r="X95" s="46"/>
      <c r="Y95" s="44"/>
      <c r="Z95" s="47"/>
      <c r="AA95" s="44"/>
      <c r="AB95" s="46"/>
      <c r="AC95" s="46"/>
      <c r="AD95" s="46"/>
      <c r="AE95" s="46"/>
      <c r="AF95" s="45"/>
      <c r="AG95" s="48"/>
      <c r="AH95" s="45"/>
      <c r="AI95" s="46"/>
      <c r="AJ95" s="45"/>
      <c r="AK95" s="44"/>
      <c r="AL95" s="44"/>
      <c r="AM95" s="45"/>
      <c r="AN95" s="46"/>
      <c r="AO95" s="47"/>
      <c r="AP95" s="46"/>
      <c r="AQ95" s="46"/>
      <c r="AR95" s="46"/>
      <c r="AS95" s="277"/>
    </row>
    <row r="96" spans="1:45" x14ac:dyDescent="0.25">
      <c r="A96" s="154" t="s">
        <v>231</v>
      </c>
      <c r="B96" s="127" t="s">
        <v>35</v>
      </c>
      <c r="C96" s="44" t="s">
        <v>386</v>
      </c>
      <c r="D96" s="44" t="s">
        <v>387</v>
      </c>
      <c r="E96" s="44" t="s">
        <v>19</v>
      </c>
      <c r="F96" s="129"/>
      <c r="G96" s="183">
        <f>SUM(O96,P96,R96)</f>
        <v>0</v>
      </c>
      <c r="H96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96" s="196">
        <v>0</v>
      </c>
      <c r="J96" s="52">
        <v>0</v>
      </c>
      <c r="K96" s="30">
        <v>0</v>
      </c>
      <c r="L96" s="31">
        <v>0</v>
      </c>
      <c r="M96" s="197">
        <v>0</v>
      </c>
      <c r="N96" s="140">
        <v>0</v>
      </c>
      <c r="O96" s="197">
        <f>SUM(Q96,S96,X96,AC96,AF96,AI96,AJ96,AL96,AP96)</f>
        <v>0</v>
      </c>
      <c r="P96" s="137">
        <f>SUM(T96,Y96,AB96,AD96,AG96,AM96,AR96,AS96)</f>
        <v>0</v>
      </c>
      <c r="Q96" s="138">
        <f>SUM(U96,W96,Z96,AE96,AH96,AN96,AQ96)</f>
        <v>0</v>
      </c>
      <c r="R96" s="144">
        <f>SUM(V96,AA96,AK96,AO96)</f>
        <v>0</v>
      </c>
      <c r="S96" s="198"/>
      <c r="T96" s="45"/>
      <c r="U96" s="46"/>
      <c r="V96" s="47"/>
      <c r="W96" s="45"/>
      <c r="X96" s="46"/>
      <c r="Y96" s="44"/>
      <c r="Z96" s="47"/>
      <c r="AA96" s="44"/>
      <c r="AB96" s="46"/>
      <c r="AC96" s="46"/>
      <c r="AD96" s="46"/>
      <c r="AE96" s="46"/>
      <c r="AF96" s="45"/>
      <c r="AG96" s="48"/>
      <c r="AH96" s="45"/>
      <c r="AI96" s="46"/>
      <c r="AJ96" s="45"/>
      <c r="AK96" s="44"/>
      <c r="AL96" s="44"/>
      <c r="AM96" s="45"/>
      <c r="AN96" s="46"/>
      <c r="AO96" s="47"/>
      <c r="AP96" s="46"/>
      <c r="AQ96" s="46"/>
      <c r="AR96" s="46"/>
      <c r="AS96" s="277"/>
    </row>
    <row r="97" spans="1:45" x14ac:dyDescent="0.25">
      <c r="A97" s="154" t="s">
        <v>231</v>
      </c>
      <c r="B97" s="157" t="s">
        <v>35</v>
      </c>
      <c r="C97" s="42" t="s">
        <v>347</v>
      </c>
      <c r="D97" s="42" t="s">
        <v>76</v>
      </c>
      <c r="E97" s="42" t="s">
        <v>19</v>
      </c>
      <c r="F97" s="129"/>
      <c r="G97" s="183">
        <f>SUM(O97,P97,R97)</f>
        <v>0</v>
      </c>
      <c r="H97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97" s="196">
        <v>0</v>
      </c>
      <c r="J97" s="52">
        <v>0</v>
      </c>
      <c r="K97" s="30">
        <v>0</v>
      </c>
      <c r="L97" s="31">
        <v>0</v>
      </c>
      <c r="M97" s="197">
        <v>0</v>
      </c>
      <c r="N97" s="140">
        <v>0</v>
      </c>
      <c r="O97" s="197">
        <f>SUM(Q97,S97,X97,AC97,AF97,AI97,AJ97,AL97,AP97)</f>
        <v>0</v>
      </c>
      <c r="P97" s="137">
        <f>SUM(T97,Y97,AB97,AD97,AG97,AM97,AR97,AS97)</f>
        <v>0</v>
      </c>
      <c r="Q97" s="138">
        <f>SUM(U97,W97,Z97,AE97,AH97,AN97,AQ97)</f>
        <v>0</v>
      </c>
      <c r="R97" s="144">
        <f>SUM(V97,AA97,AK97,AO97)</f>
        <v>0</v>
      </c>
      <c r="S97" s="198"/>
      <c r="T97" s="45"/>
      <c r="U97" s="46"/>
      <c r="V97" s="47"/>
      <c r="W97" s="45"/>
      <c r="X97" s="46"/>
      <c r="Y97" s="44"/>
      <c r="Z97" s="47"/>
      <c r="AA97" s="44"/>
      <c r="AB97" s="46"/>
      <c r="AC97" s="46"/>
      <c r="AD97" s="46"/>
      <c r="AE97" s="47"/>
      <c r="AF97" s="45"/>
      <c r="AG97" s="48"/>
      <c r="AH97" s="45"/>
      <c r="AI97" s="46"/>
      <c r="AJ97" s="45"/>
      <c r="AK97" s="44"/>
      <c r="AL97" s="44"/>
      <c r="AM97" s="45"/>
      <c r="AN97" s="46"/>
      <c r="AO97" s="47"/>
      <c r="AP97" s="46"/>
      <c r="AQ97" s="46"/>
      <c r="AR97" s="46"/>
      <c r="AS97" s="277"/>
    </row>
    <row r="98" spans="1:45" x14ac:dyDescent="0.25">
      <c r="A98" s="154" t="s">
        <v>231</v>
      </c>
      <c r="B98" s="157" t="s">
        <v>35</v>
      </c>
      <c r="C98" s="42" t="s">
        <v>241</v>
      </c>
      <c r="D98" s="42" t="s">
        <v>242</v>
      </c>
      <c r="E98" s="42" t="s">
        <v>19</v>
      </c>
      <c r="F98" s="129"/>
      <c r="G98" s="183">
        <f>SUM(O98,P98,R98)</f>
        <v>0</v>
      </c>
      <c r="H98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98" s="196">
        <v>0</v>
      </c>
      <c r="J98" s="52">
        <v>0</v>
      </c>
      <c r="K98" s="30">
        <v>0</v>
      </c>
      <c r="L98" s="31">
        <v>0</v>
      </c>
      <c r="M98" s="197">
        <v>0</v>
      </c>
      <c r="N98" s="140">
        <v>0</v>
      </c>
      <c r="O98" s="197">
        <f>SUM(Q98,S98,X98,AC98,AF98,AI98,AJ98,AL98,AP98)</f>
        <v>0</v>
      </c>
      <c r="P98" s="137">
        <f>SUM(T98,Y98,AB98,AD98,AG98,AM98,AR98,AS98)</f>
        <v>0</v>
      </c>
      <c r="Q98" s="138">
        <f>SUM(U98,W98,Z98,AE98,AH98,AN98,AQ98)</f>
        <v>0</v>
      </c>
      <c r="R98" s="144">
        <f>SUM(V98,AA98,AK98,AO98)</f>
        <v>0</v>
      </c>
      <c r="S98" s="198"/>
      <c r="T98" s="45"/>
      <c r="U98" s="46"/>
      <c r="V98" s="47"/>
      <c r="W98" s="45"/>
      <c r="X98" s="46"/>
      <c r="Y98" s="44"/>
      <c r="Z98" s="47"/>
      <c r="AA98" s="44"/>
      <c r="AB98" s="46"/>
      <c r="AC98" s="46"/>
      <c r="AD98" s="46"/>
      <c r="AE98" s="47"/>
      <c r="AF98" s="45"/>
      <c r="AG98" s="48"/>
      <c r="AH98" s="45"/>
      <c r="AI98" s="46"/>
      <c r="AJ98" s="45"/>
      <c r="AK98" s="44"/>
      <c r="AL98" s="44"/>
      <c r="AM98" s="45"/>
      <c r="AN98" s="46"/>
      <c r="AO98" s="47"/>
      <c r="AP98" s="46"/>
      <c r="AQ98" s="46"/>
      <c r="AR98" s="46"/>
      <c r="AS98" s="277"/>
    </row>
    <row r="99" spans="1:45" x14ac:dyDescent="0.25">
      <c r="A99" s="154" t="s">
        <v>231</v>
      </c>
      <c r="B99" s="127" t="s">
        <v>35</v>
      </c>
      <c r="C99" s="44" t="s">
        <v>256</v>
      </c>
      <c r="D99" s="44" t="s">
        <v>257</v>
      </c>
      <c r="E99" s="44" t="s">
        <v>19</v>
      </c>
      <c r="F99" s="129"/>
      <c r="G99" s="183">
        <f>SUM(O99,P99,R99)</f>
        <v>0</v>
      </c>
      <c r="H99" s="5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99" s="196">
        <v>0</v>
      </c>
      <c r="J99" s="52">
        <v>0</v>
      </c>
      <c r="K99" s="30">
        <v>0</v>
      </c>
      <c r="L99" s="31">
        <v>0</v>
      </c>
      <c r="M99" s="197">
        <v>0</v>
      </c>
      <c r="N99" s="140">
        <v>0</v>
      </c>
      <c r="O99" s="197">
        <f>SUM(Q99,S99,X99,AC99,AF99,AI99,AJ99,AL99,AP99)</f>
        <v>0</v>
      </c>
      <c r="P99" s="137">
        <f>SUM(T99,Y99,AB99,AD99,AG99,AM99,AR99,AS99)</f>
        <v>0</v>
      </c>
      <c r="Q99" s="138">
        <f>SUM(U99,W99,Z99,AE99,AH99,AN99,AQ99)</f>
        <v>0</v>
      </c>
      <c r="R99" s="144">
        <f>SUM(V99,AA99,AK99,AO99)</f>
        <v>0</v>
      </c>
      <c r="S99" s="198"/>
      <c r="T99" s="45"/>
      <c r="U99" s="46"/>
      <c r="V99" s="47"/>
      <c r="W99" s="45"/>
      <c r="X99" s="46"/>
      <c r="Y99" s="44"/>
      <c r="Z99" s="47"/>
      <c r="AA99" s="44"/>
      <c r="AB99" s="46"/>
      <c r="AC99" s="46"/>
      <c r="AD99" s="46"/>
      <c r="AE99" s="46"/>
      <c r="AF99" s="45"/>
      <c r="AG99" s="48"/>
      <c r="AH99" s="45"/>
      <c r="AI99" s="46"/>
      <c r="AJ99" s="45"/>
      <c r="AK99" s="44"/>
      <c r="AL99" s="44"/>
      <c r="AM99" s="45"/>
      <c r="AN99" s="46"/>
      <c r="AO99" s="47"/>
      <c r="AP99" s="46"/>
      <c r="AQ99" s="46"/>
      <c r="AR99" s="46"/>
      <c r="AS99" s="277"/>
    </row>
    <row r="100" spans="1:45" x14ac:dyDescent="0.25">
      <c r="A100" s="154" t="s">
        <v>231</v>
      </c>
      <c r="B100" s="127" t="s">
        <v>35</v>
      </c>
      <c r="C100" s="44" t="s">
        <v>598</v>
      </c>
      <c r="D100" s="44" t="s">
        <v>599</v>
      </c>
      <c r="E100" s="44" t="s">
        <v>19</v>
      </c>
      <c r="F100" s="129"/>
      <c r="G100" s="183">
        <f>SUM(O100,P100,R100)</f>
        <v>0</v>
      </c>
      <c r="H100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100" s="8">
        <v>0</v>
      </c>
      <c r="J100" s="52">
        <v>0</v>
      </c>
      <c r="K100" s="57">
        <v>0</v>
      </c>
      <c r="L100" s="142">
        <v>0</v>
      </c>
      <c r="M100" s="197">
        <v>0</v>
      </c>
      <c r="N100" s="32">
        <v>0</v>
      </c>
      <c r="O100" s="9">
        <f>SUM(Q100,S100,X100,AC100,AF100,AI100,AJ100,AL100,AP100)</f>
        <v>0</v>
      </c>
      <c r="P100" s="137">
        <f>SUM(T100,Y100,AB100,AD100,AG100,AM100,AR100,AS100)</f>
        <v>0</v>
      </c>
      <c r="Q100" s="138">
        <f>SUM(U100,W100,Z100,AE100,AH100,AN100,AQ100)</f>
        <v>0</v>
      </c>
      <c r="R100" s="144">
        <f>SUM(V100,AA100,AK100,AO100)</f>
        <v>0</v>
      </c>
      <c r="S100" s="198"/>
      <c r="T100" s="45"/>
      <c r="U100" s="46"/>
      <c r="V100" s="47"/>
      <c r="W100" s="45"/>
      <c r="X100" s="46"/>
      <c r="Y100" s="44"/>
      <c r="Z100" s="47"/>
      <c r="AA100" s="44"/>
      <c r="AB100" s="46"/>
      <c r="AC100" s="46"/>
      <c r="AD100" s="46"/>
      <c r="AE100" s="46"/>
      <c r="AF100" s="45"/>
      <c r="AG100" s="48"/>
      <c r="AH100" s="45"/>
      <c r="AI100" s="46"/>
      <c r="AJ100" s="45"/>
      <c r="AK100" s="44"/>
      <c r="AL100" s="44"/>
      <c r="AM100" s="45"/>
      <c r="AN100" s="46"/>
      <c r="AO100" s="47"/>
      <c r="AP100" s="46"/>
      <c r="AQ100" s="46"/>
      <c r="AR100" s="46"/>
      <c r="AS100" s="277"/>
    </row>
    <row r="101" spans="1:45" x14ac:dyDescent="0.25">
      <c r="A101" s="154" t="s">
        <v>231</v>
      </c>
      <c r="B101" s="127" t="s">
        <v>35</v>
      </c>
      <c r="C101" s="44" t="s">
        <v>808</v>
      </c>
      <c r="D101" s="44" t="s">
        <v>809</v>
      </c>
      <c r="E101" s="44" t="s">
        <v>958</v>
      </c>
      <c r="F101" s="129"/>
      <c r="G101" s="183">
        <f>SUM(O101,P101,R101)</f>
        <v>0</v>
      </c>
      <c r="H101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101" s="8">
        <v>0</v>
      </c>
      <c r="J101" s="52">
        <v>0</v>
      </c>
      <c r="K101" s="57">
        <v>0</v>
      </c>
      <c r="L101" s="142">
        <v>0</v>
      </c>
      <c r="M101" s="197">
        <v>0</v>
      </c>
      <c r="N101" s="32">
        <v>0</v>
      </c>
      <c r="O101" s="9">
        <f>SUM(Q101,S101,X101,AC101,AF101,AI101,AJ101,AL101,AP101)</f>
        <v>0</v>
      </c>
      <c r="P101" s="137">
        <f>SUM(T101,Y101,AB101,AD101,AG101,AM101,AR101,AS101)</f>
        <v>0</v>
      </c>
      <c r="Q101" s="138">
        <f>SUM(U101,W101,Z101,AE101,AH101,AN101,AQ101)</f>
        <v>0</v>
      </c>
      <c r="R101" s="144">
        <f>SUM(V101,AA101,AK101,AO101)</f>
        <v>0</v>
      </c>
      <c r="S101" s="198"/>
      <c r="T101" s="45"/>
      <c r="U101" s="46"/>
      <c r="V101" s="47"/>
      <c r="W101" s="45"/>
      <c r="X101" s="46"/>
      <c r="Y101" s="44"/>
      <c r="Z101" s="47"/>
      <c r="AA101" s="44"/>
      <c r="AB101" s="46"/>
      <c r="AC101" s="46"/>
      <c r="AD101" s="46"/>
      <c r="AE101" s="46"/>
      <c r="AF101" s="45"/>
      <c r="AG101" s="48"/>
      <c r="AH101" s="45"/>
      <c r="AI101" s="46"/>
      <c r="AJ101" s="45"/>
      <c r="AK101" s="44"/>
      <c r="AL101" s="44"/>
      <c r="AM101" s="45"/>
      <c r="AN101" s="46"/>
      <c r="AO101" s="47"/>
      <c r="AP101" s="46"/>
      <c r="AQ101" s="46"/>
      <c r="AR101" s="46"/>
      <c r="AS101" s="277"/>
    </row>
    <row r="102" spans="1:45" x14ac:dyDescent="0.25">
      <c r="A102" s="154" t="s">
        <v>231</v>
      </c>
      <c r="B102" s="127" t="s">
        <v>35</v>
      </c>
      <c r="C102" s="44" t="s">
        <v>523</v>
      </c>
      <c r="D102" s="44" t="s">
        <v>42</v>
      </c>
      <c r="E102" s="44" t="s">
        <v>77</v>
      </c>
      <c r="F102" s="129"/>
      <c r="G102" s="183">
        <f>SUM(O102,P102,R102)</f>
        <v>0</v>
      </c>
      <c r="H102" s="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Row],[Cat]]="4M",
 MIN(50,SUM(racers8[[#This Row],[2017 Learn to Race Points2]],racers8[[#This Row],[2018 Learn to Race Points]],MIN(20,SUM(racers8[[#This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Points]])),
  IF(racers8[[#This Row],[Cat]]="4F",
 MIN(50,SUM(racers8[[#This Row],[2017 Learn to Race Points2]],racers8[[#This Row],[2018 Learn to Race Points]],MIN(20,SUM(MIN(10,racers8[[#This Row],[2018 Out of Province ITT Upgrade Points]]),racers8[[#This Row],[2018 ITT Points]])),MIN(10,racers8[[#This Row],[2018 Out of Province Mass Start Upgrade Points]]),racers8[[#This Row],[2018 Mass Start Points]])),
 MIN(30,SUM(racers8[[#This Row],[2017 Learn to Race Points2]],racers8[[#This Row],[2018 Learn to Race Points]],MIN(15,SUM(racers8[[#This Row],[2017 ITT Points]],MIN(10,racers8[[#This Row],[2018 Out of Province ITT Upgrade Points]]),racers8[[#This Row],[2018 ITT Points]])),racers8[[#This Row],[2017 Mass Start Upgrade Points]],MIN(10,racers8[[#This Row],[2018 Out of Province Mass Start Upgrade Points]]),racers8[[#This Row],[2018 Mass Start Points]]))
))) ) ))))</f>
        <v>0</v>
      </c>
      <c r="I102" s="8">
        <v>0</v>
      </c>
      <c r="J102" s="52">
        <v>0</v>
      </c>
      <c r="K102" s="57">
        <v>0</v>
      </c>
      <c r="L102" s="142">
        <v>0</v>
      </c>
      <c r="M102" s="197">
        <v>0</v>
      </c>
      <c r="N102" s="32">
        <v>0</v>
      </c>
      <c r="O102" s="9">
        <f>SUM(Q102,S102,X102,AC102,AF102,AI102,AJ102,AL102,AP102)</f>
        <v>0</v>
      </c>
      <c r="P102" s="137">
        <f>SUM(T102,Y102,AB102,AD102,AG102,AM102,AR102,AS102)</f>
        <v>0</v>
      </c>
      <c r="Q102" s="138">
        <f>SUM(U102,W102,Z102,AE102,AH102,AN102,AQ102)</f>
        <v>0</v>
      </c>
      <c r="R102" s="144">
        <f>SUM(V102,AA102,AK102,AO102)</f>
        <v>0</v>
      </c>
      <c r="S102" s="198"/>
      <c r="T102" s="45"/>
      <c r="U102" s="46"/>
      <c r="V102" s="47"/>
      <c r="W102" s="45"/>
      <c r="X102" s="46"/>
      <c r="Y102" s="44"/>
      <c r="Z102" s="47"/>
      <c r="AA102" s="44"/>
      <c r="AB102" s="46"/>
      <c r="AC102" s="46"/>
      <c r="AD102" s="46"/>
      <c r="AE102" s="46"/>
      <c r="AF102" s="45"/>
      <c r="AG102" s="48"/>
      <c r="AH102" s="45"/>
      <c r="AI102" s="46"/>
      <c r="AJ102" s="45"/>
      <c r="AK102" s="44"/>
      <c r="AL102" s="44"/>
      <c r="AM102" s="45"/>
      <c r="AN102" s="46"/>
      <c r="AO102" s="47"/>
      <c r="AP102" s="46"/>
      <c r="AQ102" s="46"/>
      <c r="AR102" s="46"/>
      <c r="AS102" s="277"/>
    </row>
  </sheetData>
  <conditionalFormatting sqref="H1:H1048576">
    <cfRule type="expression" dxfId="255" priority="2">
      <formula>"AND([@Cat]=""3M"",[@[Total Upgrade Points]]=50)"</formula>
    </cfRule>
  </conditionalFormatting>
  <conditionalFormatting sqref="B93:E93">
    <cfRule type="expression" dxfId="254" priority="1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5"/>
  <sheetViews>
    <sheetView zoomScale="80" zoomScaleNormal="80" workbookViewId="0">
      <pane ySplit="1" topLeftCell="A99" activePane="bottomLeft" state="frozen"/>
      <selection activeCell="R16" sqref="R16"/>
      <selection pane="bottomLeft" activeCell="E113" sqref="E113"/>
    </sheetView>
  </sheetViews>
  <sheetFormatPr defaultColWidth="8.85546875" defaultRowHeight="15" x14ac:dyDescent="0.25"/>
  <cols>
    <col min="1" max="1" width="5.7109375" style="59" customWidth="1"/>
    <col min="2" max="2" width="9" style="59" customWidth="1"/>
    <col min="3" max="3" width="21" style="1" bestFit="1" customWidth="1"/>
    <col min="4" max="4" width="13.140625" style="1" bestFit="1" customWidth="1"/>
    <col min="5" max="5" width="39.140625" style="1" bestFit="1" customWidth="1"/>
    <col min="6" max="6" width="7.140625" style="60" customWidth="1"/>
    <col min="7" max="7" width="7.85546875" style="60" bestFit="1" customWidth="1"/>
    <col min="8" max="8" width="8.42578125" style="61" bestFit="1" customWidth="1"/>
    <col min="9" max="10" width="7.85546875" style="62" customWidth="1"/>
    <col min="11" max="11" width="7.85546875" style="63" customWidth="1"/>
    <col min="12" max="15" width="7.85546875" style="62" customWidth="1"/>
    <col min="16" max="16" width="7.85546875" style="64" customWidth="1"/>
    <col min="17" max="17" width="7.85546875" style="65" customWidth="1"/>
    <col min="18" max="18" width="7.85546875" style="66" customWidth="1"/>
    <col min="19" max="19" width="3.5703125" style="1" customWidth="1"/>
    <col min="20" max="20" width="3.5703125" style="67" customWidth="1"/>
    <col min="21" max="21" width="3.5703125" style="68" customWidth="1"/>
    <col min="22" max="22" width="3.5703125" style="69" customWidth="1"/>
    <col min="23" max="23" width="3.5703125" style="1" customWidth="1"/>
    <col min="24" max="24" width="3.5703125" style="68" customWidth="1"/>
    <col min="25" max="25" width="3.5703125" style="1" customWidth="1"/>
    <col min="26" max="26" width="3.5703125" style="68" customWidth="1"/>
    <col min="27" max="27" width="3.5703125" style="1" customWidth="1"/>
    <col min="28" max="29" width="3.5703125" style="67" customWidth="1"/>
    <col min="30" max="30" width="3.5703125" style="284" customWidth="1"/>
    <col min="31" max="31" width="3.5703125" style="68" customWidth="1"/>
    <col min="32" max="32" width="3.5703125" style="67" customWidth="1"/>
    <col min="33" max="33" width="3.5703125" style="70" customWidth="1"/>
    <col min="34" max="34" width="3.5703125" style="67" customWidth="1"/>
    <col min="35" max="35" width="3.5703125" style="68" customWidth="1"/>
    <col min="36" max="36" width="3.5703125" style="67" customWidth="1"/>
    <col min="37" max="37" width="3.5703125" style="1" bestFit="1" customWidth="1"/>
    <col min="38" max="38" width="3.5703125" style="1" customWidth="1"/>
    <col min="39" max="39" width="3.5703125" style="67" bestFit="1" customWidth="1"/>
    <col min="40" max="40" width="3.5703125" style="68" bestFit="1" customWidth="1"/>
    <col min="41" max="41" width="3.5703125" style="69" bestFit="1" customWidth="1"/>
    <col min="42" max="43" width="3.5703125" style="68" customWidth="1"/>
    <col min="44" max="44" width="3.5703125" style="68" bestFit="1" customWidth="1"/>
    <col min="45" max="45" width="3.7109375" style="67" bestFit="1" customWidth="1"/>
    <col min="46" max="16384" width="8.85546875" style="1"/>
  </cols>
  <sheetData>
    <row r="1" spans="1:45" ht="124.9" customHeight="1" x14ac:dyDescent="0.25">
      <c r="A1" s="233" t="s">
        <v>0</v>
      </c>
      <c r="B1" s="234" t="s">
        <v>1</v>
      </c>
      <c r="C1" s="234" t="s">
        <v>2</v>
      </c>
      <c r="D1" s="235" t="s">
        <v>3</v>
      </c>
      <c r="E1" s="235" t="s">
        <v>4</v>
      </c>
      <c r="F1" s="237" t="s">
        <v>5</v>
      </c>
      <c r="G1" s="238" t="s">
        <v>921</v>
      </c>
      <c r="H1" s="239" t="s">
        <v>6</v>
      </c>
      <c r="I1" s="240" t="s">
        <v>923</v>
      </c>
      <c r="J1" s="241" t="s">
        <v>922</v>
      </c>
      <c r="K1" s="242" t="s">
        <v>924</v>
      </c>
      <c r="L1" s="243" t="s">
        <v>792</v>
      </c>
      <c r="M1" s="240" t="s">
        <v>925</v>
      </c>
      <c r="N1" s="244" t="s">
        <v>926</v>
      </c>
      <c r="O1" s="245" t="s">
        <v>927</v>
      </c>
      <c r="P1" s="246" t="s">
        <v>947</v>
      </c>
      <c r="Q1" s="247" t="s">
        <v>929</v>
      </c>
      <c r="R1" s="248" t="s">
        <v>930</v>
      </c>
      <c r="S1" s="249" t="s">
        <v>932</v>
      </c>
      <c r="T1" s="250" t="s">
        <v>933</v>
      </c>
      <c r="U1" s="251" t="s">
        <v>934</v>
      </c>
      <c r="V1" s="258" t="s">
        <v>990</v>
      </c>
      <c r="W1" s="251" t="s">
        <v>931</v>
      </c>
      <c r="X1" s="252" t="s">
        <v>833</v>
      </c>
      <c r="Y1" s="250" t="s">
        <v>8</v>
      </c>
      <c r="Z1" s="251" t="s">
        <v>9</v>
      </c>
      <c r="AA1" s="285" t="s">
        <v>10</v>
      </c>
      <c r="AB1" s="253" t="s">
        <v>937</v>
      </c>
      <c r="AC1" s="254" t="s">
        <v>936</v>
      </c>
      <c r="AD1" s="253" t="s">
        <v>938</v>
      </c>
      <c r="AE1" s="255" t="s">
        <v>858</v>
      </c>
      <c r="AF1" s="256" t="s">
        <v>861</v>
      </c>
      <c r="AG1" s="250" t="s">
        <v>939</v>
      </c>
      <c r="AH1" s="251" t="s">
        <v>940</v>
      </c>
      <c r="AI1" s="257" t="s">
        <v>943</v>
      </c>
      <c r="AJ1" s="257" t="s">
        <v>942</v>
      </c>
      <c r="AK1" s="258" t="s">
        <v>941</v>
      </c>
      <c r="AL1" s="259" t="s">
        <v>888</v>
      </c>
      <c r="AM1" s="250" t="s">
        <v>11</v>
      </c>
      <c r="AN1" s="251" t="s">
        <v>12</v>
      </c>
      <c r="AO1" s="258" t="s">
        <v>13</v>
      </c>
      <c r="AP1" s="256" t="s">
        <v>944</v>
      </c>
      <c r="AQ1" s="251" t="s">
        <v>945</v>
      </c>
      <c r="AR1" s="250" t="s">
        <v>946</v>
      </c>
      <c r="AS1" s="260" t="s">
        <v>14</v>
      </c>
    </row>
    <row r="2" spans="1:45" s="207" customFormat="1" x14ac:dyDescent="0.25">
      <c r="A2" s="379" t="s">
        <v>384</v>
      </c>
      <c r="B2" s="380" t="s">
        <v>35</v>
      </c>
      <c r="C2" s="381" t="s">
        <v>808</v>
      </c>
      <c r="D2" s="381" t="s">
        <v>809</v>
      </c>
      <c r="E2" s="381" t="s">
        <v>958</v>
      </c>
      <c r="F2" s="383"/>
      <c r="G2" s="384">
        <f t="shared" ref="G2:G33" si="0">SUM(O2,P2,R2)</f>
        <v>70</v>
      </c>
      <c r="H2" s="385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50</v>
      </c>
      <c r="I2" s="386">
        <v>0</v>
      </c>
      <c r="J2" s="404">
        <v>0</v>
      </c>
      <c r="K2" s="405">
        <v>20</v>
      </c>
      <c r="L2" s="406">
        <v>0</v>
      </c>
      <c r="M2" s="389">
        <v>0</v>
      </c>
      <c r="N2" s="390">
        <v>0</v>
      </c>
      <c r="O2" s="391">
        <f t="shared" ref="O2:O33" si="1">SUM(Q2,S2,X2,AC2,AF2,AI2,AJ2,AL2,AP2)</f>
        <v>30</v>
      </c>
      <c r="P2" s="392">
        <f t="shared" ref="P2:P33" si="2">SUM(T2,Y2,AB2,AD2,AG2,AM2,AR2,AS2)</f>
        <v>15</v>
      </c>
      <c r="Q2" s="393">
        <f t="shared" ref="Q2:Q33" si="3">SUM(U2,W2,Z2,AE2,AH2,AN2, AQ2)</f>
        <v>10</v>
      </c>
      <c r="R2" s="394">
        <f t="shared" ref="R2:R33" si="4">SUM(V2,AA2,AK2,AO2)</f>
        <v>25</v>
      </c>
      <c r="S2" s="395">
        <v>20</v>
      </c>
      <c r="T2" s="396">
        <v>15</v>
      </c>
      <c r="U2" s="397">
        <v>10</v>
      </c>
      <c r="V2" s="407">
        <v>25</v>
      </c>
      <c r="W2" s="399"/>
      <c r="X2" s="397"/>
      <c r="Y2" s="399"/>
      <c r="Z2" s="397"/>
      <c r="AA2" s="399"/>
      <c r="AB2" s="396"/>
      <c r="AC2" s="396"/>
      <c r="AD2" s="398"/>
      <c r="AE2" s="397"/>
      <c r="AF2" s="396"/>
      <c r="AG2" s="408"/>
      <c r="AH2" s="396"/>
      <c r="AI2" s="397"/>
      <c r="AJ2" s="396"/>
      <c r="AK2" s="399"/>
      <c r="AL2" s="399"/>
      <c r="AM2" s="396"/>
      <c r="AN2" s="397"/>
      <c r="AO2" s="407"/>
      <c r="AP2" s="397"/>
      <c r="AQ2" s="397"/>
      <c r="AR2" s="397"/>
      <c r="AS2" s="400"/>
    </row>
    <row r="3" spans="1:45" x14ac:dyDescent="0.25">
      <c r="A3" s="20" t="s">
        <v>384</v>
      </c>
      <c r="B3" s="36" t="s">
        <v>35</v>
      </c>
      <c r="C3" s="37" t="s">
        <v>461</v>
      </c>
      <c r="D3" s="37" t="s">
        <v>46</v>
      </c>
      <c r="E3" s="37" t="s">
        <v>262</v>
      </c>
      <c r="F3" s="23"/>
      <c r="G3" s="6">
        <f t="shared" si="0"/>
        <v>46</v>
      </c>
      <c r="H3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38</v>
      </c>
      <c r="I3" s="8">
        <v>0</v>
      </c>
      <c r="J3" s="38">
        <v>0</v>
      </c>
      <c r="K3" s="30">
        <v>12</v>
      </c>
      <c r="L3" s="31">
        <v>0</v>
      </c>
      <c r="M3" s="9">
        <v>0</v>
      </c>
      <c r="N3" s="32">
        <v>0</v>
      </c>
      <c r="O3" s="10">
        <f t="shared" si="1"/>
        <v>18</v>
      </c>
      <c r="P3" s="11">
        <f t="shared" si="2"/>
        <v>8</v>
      </c>
      <c r="Q3" s="12">
        <f t="shared" si="3"/>
        <v>12</v>
      </c>
      <c r="R3" s="13">
        <f t="shared" si="4"/>
        <v>20</v>
      </c>
      <c r="S3" s="26">
        <v>6</v>
      </c>
      <c r="T3" s="15">
        <v>8</v>
      </c>
      <c r="U3" s="16">
        <v>12</v>
      </c>
      <c r="V3" s="17">
        <v>20</v>
      </c>
      <c r="W3" s="18"/>
      <c r="X3" s="16"/>
      <c r="Y3" s="27"/>
      <c r="Z3" s="16"/>
      <c r="AA3" s="27"/>
      <c r="AB3" s="15"/>
      <c r="AC3" s="15"/>
      <c r="AD3" s="279"/>
      <c r="AE3" s="16"/>
      <c r="AF3" s="15"/>
      <c r="AG3" s="19"/>
      <c r="AH3" s="15"/>
      <c r="AI3" s="16"/>
      <c r="AJ3" s="15"/>
      <c r="AK3" s="27"/>
      <c r="AL3" s="27"/>
      <c r="AM3" s="15"/>
      <c r="AN3" s="16"/>
      <c r="AO3" s="17"/>
      <c r="AP3" s="16"/>
      <c r="AQ3" s="16"/>
      <c r="AR3" s="16"/>
      <c r="AS3" s="273"/>
    </row>
    <row r="4" spans="1:45" x14ac:dyDescent="0.25">
      <c r="A4" s="2" t="s">
        <v>384</v>
      </c>
      <c r="B4" s="3" t="s">
        <v>35</v>
      </c>
      <c r="C4" s="22" t="s">
        <v>613</v>
      </c>
      <c r="D4" s="22" t="s">
        <v>614</v>
      </c>
      <c r="E4" s="22" t="s">
        <v>77</v>
      </c>
      <c r="F4" s="5"/>
      <c r="G4" s="6">
        <f t="shared" si="0"/>
        <v>38</v>
      </c>
      <c r="H4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35</v>
      </c>
      <c r="I4" s="8">
        <v>0</v>
      </c>
      <c r="J4" s="38">
        <v>0</v>
      </c>
      <c r="K4" s="30">
        <v>12</v>
      </c>
      <c r="L4" s="31">
        <v>0</v>
      </c>
      <c r="M4" s="9">
        <v>0</v>
      </c>
      <c r="N4" s="32">
        <v>0</v>
      </c>
      <c r="O4" s="10">
        <f t="shared" si="1"/>
        <v>23</v>
      </c>
      <c r="P4" s="11">
        <f t="shared" si="2"/>
        <v>0</v>
      </c>
      <c r="Q4" s="12">
        <f t="shared" si="3"/>
        <v>15</v>
      </c>
      <c r="R4" s="13">
        <f t="shared" si="4"/>
        <v>15</v>
      </c>
      <c r="S4" s="14">
        <v>8</v>
      </c>
      <c r="T4" s="15"/>
      <c r="U4" s="16">
        <v>15</v>
      </c>
      <c r="V4" s="17">
        <v>15</v>
      </c>
      <c r="W4" s="18"/>
      <c r="X4" s="16"/>
      <c r="Y4" s="18"/>
      <c r="Z4" s="16"/>
      <c r="AA4" s="18"/>
      <c r="AB4" s="15"/>
      <c r="AC4" s="15"/>
      <c r="AD4" s="279"/>
      <c r="AE4" s="16"/>
      <c r="AF4" s="15"/>
      <c r="AG4" s="19"/>
      <c r="AH4" s="15"/>
      <c r="AI4" s="16"/>
      <c r="AJ4" s="15"/>
      <c r="AK4" s="18"/>
      <c r="AL4" s="18"/>
      <c r="AM4" s="15"/>
      <c r="AN4" s="16"/>
      <c r="AO4" s="17"/>
      <c r="AP4" s="16"/>
      <c r="AQ4" s="16"/>
      <c r="AR4" s="16"/>
      <c r="AS4" s="273"/>
    </row>
    <row r="5" spans="1:45" s="207" customFormat="1" x14ac:dyDescent="0.25">
      <c r="A5" s="379" t="s">
        <v>384</v>
      </c>
      <c r="B5" s="380" t="s">
        <v>35</v>
      </c>
      <c r="C5" s="381" t="s">
        <v>523</v>
      </c>
      <c r="D5" s="381" t="s">
        <v>42</v>
      </c>
      <c r="E5" s="381" t="s">
        <v>77</v>
      </c>
      <c r="F5" s="383"/>
      <c r="G5" s="384">
        <f t="shared" si="0"/>
        <v>32</v>
      </c>
      <c r="H5" s="385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50</v>
      </c>
      <c r="I5" s="386">
        <v>0</v>
      </c>
      <c r="J5" s="404">
        <v>0</v>
      </c>
      <c r="K5" s="405">
        <v>24</v>
      </c>
      <c r="L5" s="406">
        <v>0</v>
      </c>
      <c r="M5" s="389">
        <v>0</v>
      </c>
      <c r="N5" s="390">
        <v>0</v>
      </c>
      <c r="O5" s="391">
        <f t="shared" si="1"/>
        <v>32</v>
      </c>
      <c r="P5" s="392">
        <f t="shared" si="2"/>
        <v>0</v>
      </c>
      <c r="Q5" s="393">
        <f t="shared" si="3"/>
        <v>20</v>
      </c>
      <c r="R5" s="394">
        <f t="shared" si="4"/>
        <v>0</v>
      </c>
      <c r="S5" s="395">
        <v>12</v>
      </c>
      <c r="T5" s="396"/>
      <c r="U5" s="397">
        <v>20</v>
      </c>
      <c r="V5" s="407"/>
      <c r="W5" s="399"/>
      <c r="X5" s="397"/>
      <c r="Y5" s="399"/>
      <c r="Z5" s="397"/>
      <c r="AA5" s="399"/>
      <c r="AB5" s="396"/>
      <c r="AC5" s="396"/>
      <c r="AD5" s="398"/>
      <c r="AE5" s="397"/>
      <c r="AF5" s="396"/>
      <c r="AG5" s="408"/>
      <c r="AH5" s="396"/>
      <c r="AI5" s="397"/>
      <c r="AJ5" s="396"/>
      <c r="AK5" s="399"/>
      <c r="AL5" s="399"/>
      <c r="AM5" s="396"/>
      <c r="AN5" s="397"/>
      <c r="AO5" s="407"/>
      <c r="AP5" s="397"/>
      <c r="AQ5" s="397"/>
      <c r="AR5" s="397"/>
      <c r="AS5" s="400"/>
    </row>
    <row r="6" spans="1:45" s="207" customFormat="1" x14ac:dyDescent="0.25">
      <c r="A6" s="2" t="s">
        <v>384</v>
      </c>
      <c r="B6" s="33" t="s">
        <v>35</v>
      </c>
      <c r="C6" s="22" t="s">
        <v>590</v>
      </c>
      <c r="D6" s="22" t="s">
        <v>135</v>
      </c>
      <c r="E6" s="22" t="s">
        <v>67</v>
      </c>
      <c r="F6" s="5"/>
      <c r="G6" s="6">
        <f t="shared" si="0"/>
        <v>24</v>
      </c>
      <c r="H6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36</v>
      </c>
      <c r="I6" s="8">
        <v>0</v>
      </c>
      <c r="J6" s="38">
        <v>0</v>
      </c>
      <c r="K6" s="30">
        <v>22</v>
      </c>
      <c r="L6" s="31">
        <v>0</v>
      </c>
      <c r="M6" s="9">
        <v>0</v>
      </c>
      <c r="N6" s="32">
        <v>0</v>
      </c>
      <c r="O6" s="10">
        <f t="shared" si="1"/>
        <v>14</v>
      </c>
      <c r="P6" s="11">
        <f t="shared" si="2"/>
        <v>0</v>
      </c>
      <c r="Q6" s="12">
        <f t="shared" si="3"/>
        <v>4</v>
      </c>
      <c r="R6" s="13">
        <f t="shared" si="4"/>
        <v>10</v>
      </c>
      <c r="S6" s="14">
        <v>10</v>
      </c>
      <c r="T6" s="15"/>
      <c r="U6" s="16">
        <v>4</v>
      </c>
      <c r="V6" s="17">
        <v>10</v>
      </c>
      <c r="W6" s="18"/>
      <c r="X6" s="16"/>
      <c r="Y6" s="18"/>
      <c r="Z6" s="16"/>
      <c r="AA6" s="18"/>
      <c r="AB6" s="15"/>
      <c r="AC6" s="15"/>
      <c r="AD6" s="279"/>
      <c r="AE6" s="16"/>
      <c r="AF6" s="15"/>
      <c r="AG6" s="19"/>
      <c r="AH6" s="15"/>
      <c r="AI6" s="16"/>
      <c r="AJ6" s="15"/>
      <c r="AK6" s="18"/>
      <c r="AL6" s="18"/>
      <c r="AM6" s="15"/>
      <c r="AN6" s="16"/>
      <c r="AO6" s="17"/>
      <c r="AP6" s="16"/>
      <c r="AQ6" s="16"/>
      <c r="AR6" s="16"/>
      <c r="AS6" s="273"/>
    </row>
    <row r="7" spans="1:45" x14ac:dyDescent="0.25">
      <c r="A7" s="2" t="s">
        <v>384</v>
      </c>
      <c r="B7" s="3" t="s">
        <v>35</v>
      </c>
      <c r="C7" s="4" t="s">
        <v>769</v>
      </c>
      <c r="D7" s="4" t="s">
        <v>76</v>
      </c>
      <c r="E7" s="4" t="s">
        <v>77</v>
      </c>
      <c r="F7" s="5"/>
      <c r="G7" s="6">
        <f t="shared" si="0"/>
        <v>24</v>
      </c>
      <c r="H7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28</v>
      </c>
      <c r="I7" s="8">
        <v>0</v>
      </c>
      <c r="J7" s="38">
        <v>0</v>
      </c>
      <c r="K7" s="30">
        <v>8</v>
      </c>
      <c r="L7" s="31">
        <v>24</v>
      </c>
      <c r="M7" s="9">
        <v>0</v>
      </c>
      <c r="N7" s="32">
        <v>0</v>
      </c>
      <c r="O7" s="10">
        <f t="shared" si="1"/>
        <v>0</v>
      </c>
      <c r="P7" s="11">
        <f t="shared" si="2"/>
        <v>12</v>
      </c>
      <c r="Q7" s="12">
        <f t="shared" si="3"/>
        <v>0</v>
      </c>
      <c r="R7" s="13">
        <f t="shared" si="4"/>
        <v>12</v>
      </c>
      <c r="S7" s="14"/>
      <c r="T7" s="15">
        <v>12</v>
      </c>
      <c r="U7" s="16"/>
      <c r="V7" s="17">
        <v>12</v>
      </c>
      <c r="W7" s="18"/>
      <c r="X7" s="16"/>
      <c r="Y7" s="18"/>
      <c r="Z7" s="16"/>
      <c r="AA7" s="18"/>
      <c r="AB7" s="15"/>
      <c r="AC7" s="15"/>
      <c r="AD7" s="279"/>
      <c r="AE7" s="16"/>
      <c r="AF7" s="15"/>
      <c r="AG7" s="19"/>
      <c r="AH7" s="15"/>
      <c r="AI7" s="16"/>
      <c r="AJ7" s="15"/>
      <c r="AK7" s="18"/>
      <c r="AL7" s="18"/>
      <c r="AM7" s="15"/>
      <c r="AN7" s="16"/>
      <c r="AO7" s="17"/>
      <c r="AP7" s="16"/>
      <c r="AQ7" s="16"/>
      <c r="AR7" s="16"/>
      <c r="AS7" s="273"/>
    </row>
    <row r="8" spans="1:45" x14ac:dyDescent="0.25">
      <c r="A8" s="2" t="s">
        <v>384</v>
      </c>
      <c r="B8" s="28" t="s">
        <v>35</v>
      </c>
      <c r="C8" s="22" t="s">
        <v>389</v>
      </c>
      <c r="D8" s="22" t="s">
        <v>64</v>
      </c>
      <c r="E8" s="22" t="s">
        <v>33</v>
      </c>
      <c r="F8" s="5"/>
      <c r="G8" s="6">
        <f t="shared" si="0"/>
        <v>20</v>
      </c>
      <c r="H8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20</v>
      </c>
      <c r="I8" s="8">
        <v>0</v>
      </c>
      <c r="J8" s="38">
        <v>0</v>
      </c>
      <c r="K8" s="30">
        <v>0</v>
      </c>
      <c r="L8" s="31">
        <v>60</v>
      </c>
      <c r="M8" s="9">
        <v>0</v>
      </c>
      <c r="N8" s="32">
        <v>0</v>
      </c>
      <c r="O8" s="10">
        <f t="shared" si="1"/>
        <v>0</v>
      </c>
      <c r="P8" s="11">
        <f t="shared" si="2"/>
        <v>20</v>
      </c>
      <c r="Q8" s="12">
        <f t="shared" si="3"/>
        <v>0</v>
      </c>
      <c r="R8" s="13">
        <f t="shared" si="4"/>
        <v>0</v>
      </c>
      <c r="S8" s="14"/>
      <c r="T8" s="15">
        <v>20</v>
      </c>
      <c r="U8" s="16"/>
      <c r="V8" s="17"/>
      <c r="W8" s="18"/>
      <c r="X8" s="16"/>
      <c r="Y8" s="18"/>
      <c r="Z8" s="16"/>
      <c r="AA8" s="18"/>
      <c r="AB8" s="15"/>
      <c r="AC8" s="15"/>
      <c r="AD8" s="279"/>
      <c r="AE8" s="17"/>
      <c r="AF8" s="15"/>
      <c r="AG8" s="19"/>
      <c r="AH8" s="15"/>
      <c r="AI8" s="16"/>
      <c r="AJ8" s="15"/>
      <c r="AK8" s="18"/>
      <c r="AL8" s="18"/>
      <c r="AM8" s="15"/>
      <c r="AN8" s="16"/>
      <c r="AO8" s="17"/>
      <c r="AP8" s="16"/>
      <c r="AQ8" s="16"/>
      <c r="AR8" s="16"/>
      <c r="AS8" s="273"/>
    </row>
    <row r="9" spans="1:45" x14ac:dyDescent="0.25">
      <c r="A9" s="2" t="s">
        <v>384</v>
      </c>
      <c r="B9" s="33" t="s">
        <v>35</v>
      </c>
      <c r="C9" s="22" t="s">
        <v>621</v>
      </c>
      <c r="D9" s="22" t="s">
        <v>326</v>
      </c>
      <c r="E9" s="22" t="s">
        <v>86</v>
      </c>
      <c r="F9" s="5"/>
      <c r="G9" s="6">
        <f t="shared" si="0"/>
        <v>15</v>
      </c>
      <c r="H9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23</v>
      </c>
      <c r="I9" s="8">
        <v>0</v>
      </c>
      <c r="J9" s="38">
        <v>0</v>
      </c>
      <c r="K9" s="30">
        <v>8</v>
      </c>
      <c r="L9" s="31">
        <v>0</v>
      </c>
      <c r="M9" s="9">
        <v>0</v>
      </c>
      <c r="N9" s="32">
        <v>0</v>
      </c>
      <c r="O9" s="10">
        <f t="shared" si="1"/>
        <v>15</v>
      </c>
      <c r="P9" s="11">
        <f t="shared" si="2"/>
        <v>0</v>
      </c>
      <c r="Q9" s="12">
        <f t="shared" si="3"/>
        <v>0</v>
      </c>
      <c r="R9" s="13">
        <f t="shared" si="4"/>
        <v>0</v>
      </c>
      <c r="S9" s="14">
        <v>15</v>
      </c>
      <c r="T9" s="15"/>
      <c r="U9" s="16"/>
      <c r="V9" s="17"/>
      <c r="W9" s="18"/>
      <c r="X9" s="16"/>
      <c r="Y9" s="18"/>
      <c r="Z9" s="16"/>
      <c r="AA9" s="18"/>
      <c r="AB9" s="15"/>
      <c r="AC9" s="15"/>
      <c r="AD9" s="279"/>
      <c r="AE9" s="16"/>
      <c r="AF9" s="15"/>
      <c r="AG9" s="19"/>
      <c r="AH9" s="15"/>
      <c r="AI9" s="16"/>
      <c r="AJ9" s="15"/>
      <c r="AK9" s="18"/>
      <c r="AL9" s="18"/>
      <c r="AM9" s="15"/>
      <c r="AN9" s="16"/>
      <c r="AO9" s="17"/>
      <c r="AP9" s="16"/>
      <c r="AQ9" s="16"/>
      <c r="AR9" s="16"/>
      <c r="AS9" s="273"/>
    </row>
    <row r="10" spans="1:45" x14ac:dyDescent="0.25">
      <c r="A10" s="2" t="s">
        <v>384</v>
      </c>
      <c r="B10" s="28" t="s">
        <v>35</v>
      </c>
      <c r="C10" s="22" t="s">
        <v>416</v>
      </c>
      <c r="D10" s="22" t="s">
        <v>417</v>
      </c>
      <c r="E10" s="22" t="s">
        <v>958</v>
      </c>
      <c r="F10" s="5"/>
      <c r="G10" s="6">
        <f t="shared" si="0"/>
        <v>14</v>
      </c>
      <c r="H10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28</v>
      </c>
      <c r="I10" s="8">
        <v>0</v>
      </c>
      <c r="J10" s="38">
        <v>0</v>
      </c>
      <c r="K10" s="30">
        <v>10</v>
      </c>
      <c r="L10" s="31">
        <v>12</v>
      </c>
      <c r="M10" s="9">
        <v>0</v>
      </c>
      <c r="N10" s="32">
        <v>0</v>
      </c>
      <c r="O10" s="10">
        <f t="shared" si="1"/>
        <v>0</v>
      </c>
      <c r="P10" s="11">
        <f t="shared" si="2"/>
        <v>6</v>
      </c>
      <c r="Q10" s="12">
        <f t="shared" si="3"/>
        <v>0</v>
      </c>
      <c r="R10" s="13">
        <f t="shared" si="4"/>
        <v>8</v>
      </c>
      <c r="S10" s="14"/>
      <c r="T10" s="15">
        <v>6</v>
      </c>
      <c r="U10" s="16"/>
      <c r="V10" s="17">
        <v>8</v>
      </c>
      <c r="W10" s="18"/>
      <c r="X10" s="16"/>
      <c r="Y10" s="18"/>
      <c r="Z10" s="16"/>
      <c r="AA10" s="18"/>
      <c r="AB10" s="15"/>
      <c r="AC10" s="15"/>
      <c r="AD10" s="279"/>
      <c r="AE10" s="17"/>
      <c r="AF10" s="15"/>
      <c r="AG10" s="19"/>
      <c r="AH10" s="15"/>
      <c r="AI10" s="16"/>
      <c r="AJ10" s="15"/>
      <c r="AK10" s="18"/>
      <c r="AL10" s="18"/>
      <c r="AM10" s="15"/>
      <c r="AN10" s="16"/>
      <c r="AO10" s="17"/>
      <c r="AP10" s="16"/>
      <c r="AQ10" s="16"/>
      <c r="AR10" s="16"/>
      <c r="AS10" s="273"/>
    </row>
    <row r="11" spans="1:45" x14ac:dyDescent="0.25">
      <c r="A11" s="2" t="s">
        <v>384</v>
      </c>
      <c r="B11" s="3" t="s">
        <v>35</v>
      </c>
      <c r="C11" s="4" t="s">
        <v>908</v>
      </c>
      <c r="D11" s="4" t="s">
        <v>106</v>
      </c>
      <c r="E11" s="4" t="s">
        <v>30</v>
      </c>
      <c r="F11" s="5"/>
      <c r="G11" s="6">
        <f t="shared" si="0"/>
        <v>12</v>
      </c>
      <c r="H11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8</v>
      </c>
      <c r="I11" s="8">
        <v>0</v>
      </c>
      <c r="J11" s="38">
        <v>0</v>
      </c>
      <c r="K11" s="30">
        <v>0</v>
      </c>
      <c r="L11" s="31">
        <v>0</v>
      </c>
      <c r="M11" s="9">
        <v>0</v>
      </c>
      <c r="N11" s="32">
        <v>0</v>
      </c>
      <c r="O11" s="10">
        <f t="shared" si="1"/>
        <v>8</v>
      </c>
      <c r="P11" s="11">
        <f t="shared" si="2"/>
        <v>0</v>
      </c>
      <c r="Q11" s="12">
        <f t="shared" si="3"/>
        <v>8</v>
      </c>
      <c r="R11" s="13">
        <f t="shared" si="4"/>
        <v>4</v>
      </c>
      <c r="S11" s="14"/>
      <c r="T11" s="15"/>
      <c r="U11" s="16">
        <v>8</v>
      </c>
      <c r="V11" s="17">
        <v>4</v>
      </c>
      <c r="W11" s="18"/>
      <c r="X11" s="16"/>
      <c r="Y11" s="18"/>
      <c r="Z11" s="16"/>
      <c r="AA11" s="18"/>
      <c r="AB11" s="15"/>
      <c r="AC11" s="15"/>
      <c r="AD11" s="279"/>
      <c r="AE11" s="16"/>
      <c r="AF11" s="15"/>
      <c r="AG11" s="19"/>
      <c r="AH11" s="15"/>
      <c r="AI11" s="16"/>
      <c r="AJ11" s="15"/>
      <c r="AK11" s="18"/>
      <c r="AL11" s="18"/>
      <c r="AM11" s="15"/>
      <c r="AN11" s="16"/>
      <c r="AO11" s="17"/>
      <c r="AP11" s="16"/>
      <c r="AQ11" s="16"/>
      <c r="AR11" s="16"/>
      <c r="AS11" s="273"/>
    </row>
    <row r="12" spans="1:45" s="207" customFormat="1" x14ac:dyDescent="0.25">
      <c r="A12" s="2" t="s">
        <v>384</v>
      </c>
      <c r="B12" s="3" t="s">
        <v>35</v>
      </c>
      <c r="C12" s="4" t="s">
        <v>703</v>
      </c>
      <c r="D12" s="4" t="s">
        <v>616</v>
      </c>
      <c r="E12" s="4" t="s">
        <v>704</v>
      </c>
      <c r="F12" s="5"/>
      <c r="G12" s="6">
        <f t="shared" si="0"/>
        <v>10</v>
      </c>
      <c r="H12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10</v>
      </c>
      <c r="I12" s="8">
        <v>0</v>
      </c>
      <c r="J12" s="38">
        <v>0</v>
      </c>
      <c r="K12" s="30">
        <v>0</v>
      </c>
      <c r="L12" s="31">
        <v>0</v>
      </c>
      <c r="M12" s="9">
        <v>0</v>
      </c>
      <c r="N12" s="32">
        <v>0</v>
      </c>
      <c r="O12" s="10">
        <f t="shared" si="1"/>
        <v>0</v>
      </c>
      <c r="P12" s="11">
        <f t="shared" si="2"/>
        <v>10</v>
      </c>
      <c r="Q12" s="12">
        <f t="shared" si="3"/>
        <v>0</v>
      </c>
      <c r="R12" s="13">
        <f t="shared" si="4"/>
        <v>0</v>
      </c>
      <c r="S12" s="14"/>
      <c r="T12" s="15">
        <v>10</v>
      </c>
      <c r="U12" s="16"/>
      <c r="V12" s="17"/>
      <c r="W12" s="18"/>
      <c r="X12" s="16"/>
      <c r="Y12" s="18"/>
      <c r="Z12" s="16"/>
      <c r="AA12" s="18"/>
      <c r="AB12" s="15"/>
      <c r="AC12" s="15"/>
      <c r="AD12" s="279"/>
      <c r="AE12" s="16"/>
      <c r="AF12" s="15"/>
      <c r="AG12" s="19"/>
      <c r="AH12" s="15"/>
      <c r="AI12" s="16"/>
      <c r="AJ12" s="15"/>
      <c r="AK12" s="18"/>
      <c r="AL12" s="18"/>
      <c r="AM12" s="15"/>
      <c r="AN12" s="16"/>
      <c r="AO12" s="17"/>
      <c r="AP12" s="16"/>
      <c r="AQ12" s="16"/>
      <c r="AR12" s="16"/>
      <c r="AS12" s="273"/>
    </row>
    <row r="13" spans="1:45" x14ac:dyDescent="0.25">
      <c r="A13" s="2" t="s">
        <v>384</v>
      </c>
      <c r="B13" s="3" t="s">
        <v>35</v>
      </c>
      <c r="C13" s="22" t="s">
        <v>631</v>
      </c>
      <c r="D13" s="22" t="s">
        <v>632</v>
      </c>
      <c r="E13" s="22" t="s">
        <v>33</v>
      </c>
      <c r="F13" s="5"/>
      <c r="G13" s="6">
        <f t="shared" si="0"/>
        <v>8</v>
      </c>
      <c r="H13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16</v>
      </c>
      <c r="I13" s="8">
        <v>0</v>
      </c>
      <c r="J13" s="38">
        <v>0</v>
      </c>
      <c r="K13" s="30">
        <v>8</v>
      </c>
      <c r="L13" s="31">
        <v>0</v>
      </c>
      <c r="M13" s="9">
        <v>0</v>
      </c>
      <c r="N13" s="32">
        <v>0</v>
      </c>
      <c r="O13" s="10">
        <f t="shared" si="1"/>
        <v>8</v>
      </c>
      <c r="P13" s="11">
        <f t="shared" si="2"/>
        <v>0</v>
      </c>
      <c r="Q13" s="12">
        <f t="shared" si="3"/>
        <v>6</v>
      </c>
      <c r="R13" s="13">
        <f t="shared" si="4"/>
        <v>0</v>
      </c>
      <c r="S13" s="14">
        <v>2</v>
      </c>
      <c r="T13" s="15"/>
      <c r="U13" s="16">
        <v>6</v>
      </c>
      <c r="V13" s="17"/>
      <c r="W13" s="18"/>
      <c r="X13" s="16"/>
      <c r="Y13" s="18"/>
      <c r="Z13" s="16"/>
      <c r="AA13" s="18"/>
      <c r="AB13" s="15"/>
      <c r="AC13" s="15"/>
      <c r="AD13" s="279"/>
      <c r="AE13" s="16"/>
      <c r="AF13" s="15"/>
      <c r="AG13" s="19"/>
      <c r="AH13" s="15"/>
      <c r="AI13" s="16"/>
      <c r="AJ13" s="15"/>
      <c r="AK13" s="18"/>
      <c r="AL13" s="18"/>
      <c r="AM13" s="15"/>
      <c r="AN13" s="16"/>
      <c r="AO13" s="17"/>
      <c r="AP13" s="16"/>
      <c r="AQ13" s="16"/>
      <c r="AR13" s="16"/>
      <c r="AS13" s="273"/>
    </row>
    <row r="14" spans="1:45" x14ac:dyDescent="0.25">
      <c r="A14" s="2" t="s">
        <v>384</v>
      </c>
      <c r="B14" s="3" t="s">
        <v>35</v>
      </c>
      <c r="C14" s="4" t="s">
        <v>716</v>
      </c>
      <c r="D14" s="4" t="s">
        <v>717</v>
      </c>
      <c r="E14" s="4" t="s">
        <v>86</v>
      </c>
      <c r="F14" s="5"/>
      <c r="G14" s="6">
        <f t="shared" si="0"/>
        <v>8</v>
      </c>
      <c r="H14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21</v>
      </c>
      <c r="I14" s="8">
        <v>0</v>
      </c>
      <c r="J14" s="38">
        <v>0</v>
      </c>
      <c r="K14" s="30">
        <v>4</v>
      </c>
      <c r="L14" s="31">
        <v>15</v>
      </c>
      <c r="M14" s="9">
        <v>0</v>
      </c>
      <c r="N14" s="32">
        <v>0</v>
      </c>
      <c r="O14" s="10">
        <f t="shared" si="1"/>
        <v>0</v>
      </c>
      <c r="P14" s="11">
        <f t="shared" si="2"/>
        <v>2</v>
      </c>
      <c r="Q14" s="12">
        <f t="shared" si="3"/>
        <v>0</v>
      </c>
      <c r="R14" s="13">
        <f t="shared" si="4"/>
        <v>6</v>
      </c>
      <c r="S14" s="14"/>
      <c r="T14" s="15">
        <v>2</v>
      </c>
      <c r="U14" s="16"/>
      <c r="V14" s="17">
        <v>6</v>
      </c>
      <c r="W14" s="18"/>
      <c r="X14" s="16"/>
      <c r="Y14" s="18"/>
      <c r="Z14" s="16"/>
      <c r="AA14" s="18"/>
      <c r="AB14" s="15"/>
      <c r="AC14" s="15"/>
      <c r="AD14" s="279"/>
      <c r="AE14" s="16"/>
      <c r="AF14" s="15"/>
      <c r="AG14" s="19"/>
      <c r="AH14" s="15"/>
      <c r="AI14" s="16"/>
      <c r="AJ14" s="15"/>
      <c r="AK14" s="18"/>
      <c r="AL14" s="18"/>
      <c r="AM14" s="15"/>
      <c r="AN14" s="16"/>
      <c r="AO14" s="17"/>
      <c r="AP14" s="16"/>
      <c r="AQ14" s="16"/>
      <c r="AR14" s="16"/>
      <c r="AS14" s="273"/>
    </row>
    <row r="15" spans="1:45" x14ac:dyDescent="0.25">
      <c r="A15" s="2" t="s">
        <v>384</v>
      </c>
      <c r="B15" s="3" t="s">
        <v>35</v>
      </c>
      <c r="C15" s="4" t="s">
        <v>824</v>
      </c>
      <c r="D15" s="4" t="s">
        <v>40</v>
      </c>
      <c r="E15" s="4" t="s">
        <v>77</v>
      </c>
      <c r="F15" s="5"/>
      <c r="G15" s="6">
        <f t="shared" si="0"/>
        <v>6</v>
      </c>
      <c r="H15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6</v>
      </c>
      <c r="I15" s="8">
        <v>0</v>
      </c>
      <c r="J15" s="38">
        <v>0</v>
      </c>
      <c r="K15" s="30">
        <v>0</v>
      </c>
      <c r="L15" s="31">
        <v>0</v>
      </c>
      <c r="M15" s="9">
        <v>0</v>
      </c>
      <c r="N15" s="32">
        <v>0</v>
      </c>
      <c r="O15" s="10">
        <f t="shared" si="1"/>
        <v>6</v>
      </c>
      <c r="P15" s="11">
        <f t="shared" si="2"/>
        <v>0</v>
      </c>
      <c r="Q15" s="12">
        <f t="shared" si="3"/>
        <v>2</v>
      </c>
      <c r="R15" s="13">
        <f t="shared" si="4"/>
        <v>0</v>
      </c>
      <c r="S15" s="14">
        <v>4</v>
      </c>
      <c r="T15" s="15"/>
      <c r="U15" s="16">
        <v>2</v>
      </c>
      <c r="V15" s="17"/>
      <c r="W15" s="18"/>
      <c r="X15" s="16"/>
      <c r="Y15" s="18"/>
      <c r="Z15" s="16"/>
      <c r="AA15" s="18"/>
      <c r="AB15" s="15"/>
      <c r="AC15" s="15"/>
      <c r="AD15" s="279"/>
      <c r="AE15" s="16"/>
      <c r="AF15" s="15"/>
      <c r="AG15" s="19"/>
      <c r="AH15" s="15"/>
      <c r="AI15" s="16"/>
      <c r="AJ15" s="15"/>
      <c r="AK15" s="18"/>
      <c r="AL15" s="18"/>
      <c r="AM15" s="15"/>
      <c r="AN15" s="16"/>
      <c r="AO15" s="17"/>
      <c r="AP15" s="16"/>
      <c r="AQ15" s="16"/>
      <c r="AR15" s="16"/>
      <c r="AS15" s="273"/>
    </row>
    <row r="16" spans="1:45" s="207" customFormat="1" x14ac:dyDescent="0.25">
      <c r="A16" s="2" t="s">
        <v>384</v>
      </c>
      <c r="B16" s="3" t="s">
        <v>35</v>
      </c>
      <c r="C16" s="4" t="s">
        <v>811</v>
      </c>
      <c r="D16" s="4" t="s">
        <v>981</v>
      </c>
      <c r="E16" s="4" t="s">
        <v>86</v>
      </c>
      <c r="F16" s="5"/>
      <c r="G16" s="6">
        <f t="shared" si="0"/>
        <v>6</v>
      </c>
      <c r="H16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4</v>
      </c>
      <c r="I16" s="8">
        <v>0</v>
      </c>
      <c r="J16" s="38">
        <v>0</v>
      </c>
      <c r="K16" s="30">
        <v>0</v>
      </c>
      <c r="L16" s="31">
        <v>0</v>
      </c>
      <c r="M16" s="9">
        <v>0</v>
      </c>
      <c r="N16" s="32">
        <v>0</v>
      </c>
      <c r="O16" s="10">
        <f t="shared" si="1"/>
        <v>0</v>
      </c>
      <c r="P16" s="11">
        <f t="shared" si="2"/>
        <v>4</v>
      </c>
      <c r="Q16" s="12">
        <f t="shared" si="3"/>
        <v>0</v>
      </c>
      <c r="R16" s="13">
        <f t="shared" si="4"/>
        <v>2</v>
      </c>
      <c r="S16" s="14"/>
      <c r="T16" s="15">
        <v>4</v>
      </c>
      <c r="U16" s="16"/>
      <c r="V16" s="17">
        <v>2</v>
      </c>
      <c r="W16" s="18"/>
      <c r="X16" s="16"/>
      <c r="Y16" s="18"/>
      <c r="Z16" s="16"/>
      <c r="AA16" s="18"/>
      <c r="AB16" s="15"/>
      <c r="AC16" s="15"/>
      <c r="AD16" s="279"/>
      <c r="AE16" s="16"/>
      <c r="AF16" s="15"/>
      <c r="AG16" s="19"/>
      <c r="AH16" s="15"/>
      <c r="AI16" s="16"/>
      <c r="AJ16" s="15"/>
      <c r="AK16" s="18"/>
      <c r="AL16" s="18"/>
      <c r="AM16" s="15"/>
      <c r="AN16" s="16"/>
      <c r="AO16" s="17"/>
      <c r="AP16" s="16"/>
      <c r="AQ16" s="16"/>
      <c r="AR16" s="16"/>
      <c r="AS16" s="273"/>
    </row>
    <row r="17" spans="1:45" x14ac:dyDescent="0.25">
      <c r="A17" s="2" t="s">
        <v>384</v>
      </c>
      <c r="B17" s="3" t="s">
        <v>35</v>
      </c>
      <c r="C17" s="4" t="s">
        <v>855</v>
      </c>
      <c r="D17" s="4" t="s">
        <v>310</v>
      </c>
      <c r="E17" s="4" t="s">
        <v>86</v>
      </c>
      <c r="F17" s="5"/>
      <c r="G17" s="6">
        <f t="shared" si="0"/>
        <v>1</v>
      </c>
      <c r="H17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7" s="8">
        <v>0</v>
      </c>
      <c r="J17" s="38">
        <v>0</v>
      </c>
      <c r="K17" s="30">
        <v>0</v>
      </c>
      <c r="L17" s="31">
        <v>0</v>
      </c>
      <c r="M17" s="9">
        <v>0</v>
      </c>
      <c r="N17" s="32">
        <v>0</v>
      </c>
      <c r="O17" s="10">
        <f t="shared" si="1"/>
        <v>0</v>
      </c>
      <c r="P17" s="11">
        <f t="shared" si="2"/>
        <v>0</v>
      </c>
      <c r="Q17" s="12">
        <f t="shared" si="3"/>
        <v>0</v>
      </c>
      <c r="R17" s="13">
        <f t="shared" si="4"/>
        <v>1</v>
      </c>
      <c r="S17" s="14"/>
      <c r="T17" s="15"/>
      <c r="U17" s="16"/>
      <c r="V17" s="17">
        <v>1</v>
      </c>
      <c r="W17" s="18"/>
      <c r="X17" s="16"/>
      <c r="Y17" s="18"/>
      <c r="Z17" s="16"/>
      <c r="AA17" s="18"/>
      <c r="AB17" s="15"/>
      <c r="AC17" s="15"/>
      <c r="AD17" s="279"/>
      <c r="AE17" s="16"/>
      <c r="AF17" s="15"/>
      <c r="AG17" s="19"/>
      <c r="AH17" s="15"/>
      <c r="AI17" s="16"/>
      <c r="AJ17" s="15"/>
      <c r="AK17" s="18"/>
      <c r="AL17" s="18"/>
      <c r="AM17" s="15"/>
      <c r="AN17" s="16"/>
      <c r="AO17" s="17"/>
      <c r="AP17" s="16"/>
      <c r="AQ17" s="16"/>
      <c r="AR17" s="16"/>
      <c r="AS17" s="273"/>
    </row>
    <row r="18" spans="1:45" x14ac:dyDescent="0.25">
      <c r="A18" s="20" t="s">
        <v>384</v>
      </c>
      <c r="B18" s="21" t="s">
        <v>35</v>
      </c>
      <c r="C18" s="22" t="s">
        <v>455</v>
      </c>
      <c r="D18" s="22" t="s">
        <v>56</v>
      </c>
      <c r="E18" s="22" t="s">
        <v>30</v>
      </c>
      <c r="F18" s="5"/>
      <c r="G18" s="6">
        <f t="shared" si="0"/>
        <v>0</v>
      </c>
      <c r="H18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40</v>
      </c>
      <c r="I18" s="8">
        <v>0</v>
      </c>
      <c r="J18" s="38">
        <v>0</v>
      </c>
      <c r="K18" s="30">
        <v>20</v>
      </c>
      <c r="L18" s="31">
        <v>20</v>
      </c>
      <c r="M18" s="9">
        <v>0</v>
      </c>
      <c r="N18" s="32">
        <v>0</v>
      </c>
      <c r="O18" s="10">
        <f t="shared" si="1"/>
        <v>0</v>
      </c>
      <c r="P18" s="11">
        <f t="shared" si="2"/>
        <v>0</v>
      </c>
      <c r="Q18" s="12">
        <f t="shared" si="3"/>
        <v>0</v>
      </c>
      <c r="R18" s="13">
        <f t="shared" si="4"/>
        <v>0</v>
      </c>
      <c r="S18" s="26"/>
      <c r="T18" s="15"/>
      <c r="U18" s="16"/>
      <c r="V18" s="17"/>
      <c r="W18" s="18"/>
      <c r="X18" s="16"/>
      <c r="Y18" s="27"/>
      <c r="Z18" s="16"/>
      <c r="AA18" s="27"/>
      <c r="AB18" s="15"/>
      <c r="AC18" s="15"/>
      <c r="AD18" s="279"/>
      <c r="AE18" s="16"/>
      <c r="AF18" s="15"/>
      <c r="AG18" s="19"/>
      <c r="AH18" s="15"/>
      <c r="AI18" s="16"/>
      <c r="AJ18" s="15"/>
      <c r="AK18" s="27"/>
      <c r="AL18" s="27"/>
      <c r="AM18" s="15"/>
      <c r="AN18" s="16"/>
      <c r="AO18" s="17"/>
      <c r="AP18" s="16"/>
      <c r="AQ18" s="16"/>
      <c r="AR18" s="16"/>
      <c r="AS18" s="273"/>
    </row>
    <row r="19" spans="1:45" x14ac:dyDescent="0.25">
      <c r="A19" s="40" t="s">
        <v>384</v>
      </c>
      <c r="B19" s="28" t="s">
        <v>35</v>
      </c>
      <c r="C19" s="22" t="s">
        <v>507</v>
      </c>
      <c r="D19" s="22" t="s">
        <v>508</v>
      </c>
      <c r="E19" s="22" t="s">
        <v>958</v>
      </c>
      <c r="F19" s="5"/>
      <c r="G19" s="6">
        <f t="shared" si="0"/>
        <v>0</v>
      </c>
      <c r="H19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30</v>
      </c>
      <c r="I19" s="8">
        <v>0</v>
      </c>
      <c r="J19" s="38">
        <v>0</v>
      </c>
      <c r="K19" s="30">
        <v>10</v>
      </c>
      <c r="L19" s="31">
        <v>24</v>
      </c>
      <c r="M19" s="9">
        <v>0</v>
      </c>
      <c r="N19" s="32">
        <v>0</v>
      </c>
      <c r="O19" s="10">
        <f t="shared" si="1"/>
        <v>0</v>
      </c>
      <c r="P19" s="11">
        <f t="shared" si="2"/>
        <v>0</v>
      </c>
      <c r="Q19" s="12">
        <f t="shared" si="3"/>
        <v>0</v>
      </c>
      <c r="R19" s="13">
        <f t="shared" si="4"/>
        <v>0</v>
      </c>
      <c r="S19" s="14"/>
      <c r="T19" s="15"/>
      <c r="U19" s="16"/>
      <c r="V19" s="17"/>
      <c r="W19" s="18"/>
      <c r="X19" s="16"/>
      <c r="Y19" s="18"/>
      <c r="Z19" s="16"/>
      <c r="AA19" s="18"/>
      <c r="AB19" s="15"/>
      <c r="AC19" s="15"/>
      <c r="AD19" s="279"/>
      <c r="AE19" s="17"/>
      <c r="AF19" s="15"/>
      <c r="AG19" s="19"/>
      <c r="AH19" s="15"/>
      <c r="AI19" s="16"/>
      <c r="AJ19" s="15"/>
      <c r="AK19" s="18"/>
      <c r="AL19" s="18"/>
      <c r="AM19" s="15"/>
      <c r="AN19" s="16"/>
      <c r="AO19" s="17"/>
      <c r="AP19" s="16"/>
      <c r="AQ19" s="16"/>
      <c r="AR19" s="16"/>
      <c r="AS19" s="273"/>
    </row>
    <row r="20" spans="1:45" x14ac:dyDescent="0.25">
      <c r="A20" s="40" t="s">
        <v>384</v>
      </c>
      <c r="B20" s="28" t="s">
        <v>35</v>
      </c>
      <c r="C20" s="22" t="s">
        <v>380</v>
      </c>
      <c r="D20" s="22" t="s">
        <v>328</v>
      </c>
      <c r="E20" s="22" t="s">
        <v>67</v>
      </c>
      <c r="F20" s="5"/>
      <c r="G20" s="6">
        <f t="shared" si="0"/>
        <v>0</v>
      </c>
      <c r="H20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35</v>
      </c>
      <c r="I20" s="8">
        <v>0</v>
      </c>
      <c r="J20" s="38">
        <v>5</v>
      </c>
      <c r="K20" s="30">
        <v>10</v>
      </c>
      <c r="L20" s="31">
        <v>37</v>
      </c>
      <c r="M20" s="9">
        <v>0</v>
      </c>
      <c r="N20" s="32">
        <v>0</v>
      </c>
      <c r="O20" s="10">
        <f t="shared" si="1"/>
        <v>0</v>
      </c>
      <c r="P20" s="11">
        <f t="shared" si="2"/>
        <v>0</v>
      </c>
      <c r="Q20" s="12">
        <f t="shared" si="3"/>
        <v>0</v>
      </c>
      <c r="R20" s="13">
        <f t="shared" si="4"/>
        <v>0</v>
      </c>
      <c r="S20" s="14"/>
      <c r="T20" s="15"/>
      <c r="U20" s="16"/>
      <c r="V20" s="17"/>
      <c r="W20" s="18"/>
      <c r="X20" s="16"/>
      <c r="Y20" s="18"/>
      <c r="Z20" s="16"/>
      <c r="AA20" s="18"/>
      <c r="AB20" s="15"/>
      <c r="AC20" s="15"/>
      <c r="AD20" s="279"/>
      <c r="AE20" s="17"/>
      <c r="AF20" s="15"/>
      <c r="AG20" s="19"/>
      <c r="AH20" s="15"/>
      <c r="AI20" s="16"/>
      <c r="AJ20" s="15"/>
      <c r="AK20" s="18"/>
      <c r="AL20" s="18"/>
      <c r="AM20" s="15"/>
      <c r="AN20" s="16"/>
      <c r="AO20" s="17"/>
      <c r="AP20" s="16"/>
      <c r="AQ20" s="16"/>
      <c r="AR20" s="16"/>
      <c r="AS20" s="273"/>
    </row>
    <row r="21" spans="1:45" x14ac:dyDescent="0.25">
      <c r="A21" s="20" t="s">
        <v>384</v>
      </c>
      <c r="B21" s="36" t="s">
        <v>35</v>
      </c>
      <c r="C21" s="37" t="s">
        <v>422</v>
      </c>
      <c r="D21" s="37" t="s">
        <v>324</v>
      </c>
      <c r="E21" s="37" t="s">
        <v>30</v>
      </c>
      <c r="F21" s="23"/>
      <c r="G21" s="6">
        <f t="shared" si="0"/>
        <v>0</v>
      </c>
      <c r="H21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28</v>
      </c>
      <c r="I21" s="8">
        <v>0</v>
      </c>
      <c r="J21" s="38">
        <v>0</v>
      </c>
      <c r="K21" s="30">
        <v>20</v>
      </c>
      <c r="L21" s="31">
        <v>8</v>
      </c>
      <c r="M21" s="9">
        <v>0</v>
      </c>
      <c r="N21" s="32">
        <v>0</v>
      </c>
      <c r="O21" s="10">
        <f t="shared" si="1"/>
        <v>0</v>
      </c>
      <c r="P21" s="11">
        <f t="shared" si="2"/>
        <v>0</v>
      </c>
      <c r="Q21" s="12">
        <f t="shared" si="3"/>
        <v>0</v>
      </c>
      <c r="R21" s="13">
        <f t="shared" si="4"/>
        <v>0</v>
      </c>
      <c r="S21" s="26"/>
      <c r="T21" s="15"/>
      <c r="U21" s="16"/>
      <c r="V21" s="17"/>
      <c r="W21" s="18"/>
      <c r="X21" s="16"/>
      <c r="Y21" s="27"/>
      <c r="Z21" s="16"/>
      <c r="AA21" s="27"/>
      <c r="AB21" s="15"/>
      <c r="AC21" s="15"/>
      <c r="AD21" s="279"/>
      <c r="AE21" s="16"/>
      <c r="AF21" s="15"/>
      <c r="AG21" s="19"/>
      <c r="AH21" s="15"/>
      <c r="AI21" s="16"/>
      <c r="AJ21" s="15"/>
      <c r="AK21" s="27"/>
      <c r="AL21" s="27"/>
      <c r="AM21" s="15"/>
      <c r="AN21" s="16"/>
      <c r="AO21" s="17"/>
      <c r="AP21" s="16"/>
      <c r="AQ21" s="16"/>
      <c r="AR21" s="16"/>
      <c r="AS21" s="273"/>
    </row>
    <row r="22" spans="1:45" x14ac:dyDescent="0.25">
      <c r="A22" s="2" t="s">
        <v>384</v>
      </c>
      <c r="B22" s="28" t="s">
        <v>35</v>
      </c>
      <c r="C22" s="22" t="s">
        <v>449</v>
      </c>
      <c r="D22" s="22" t="s">
        <v>91</v>
      </c>
      <c r="E22" s="22" t="s">
        <v>450</v>
      </c>
      <c r="F22" s="5"/>
      <c r="G22" s="6">
        <f t="shared" si="0"/>
        <v>0</v>
      </c>
      <c r="H22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33</v>
      </c>
      <c r="I22" s="8">
        <v>0</v>
      </c>
      <c r="J22" s="8">
        <v>5</v>
      </c>
      <c r="K22" s="30">
        <v>8</v>
      </c>
      <c r="L22" s="31">
        <v>26</v>
      </c>
      <c r="M22" s="9">
        <v>0</v>
      </c>
      <c r="N22" s="32">
        <v>0</v>
      </c>
      <c r="O22" s="10">
        <f t="shared" si="1"/>
        <v>0</v>
      </c>
      <c r="P22" s="11">
        <f t="shared" si="2"/>
        <v>0</v>
      </c>
      <c r="Q22" s="12">
        <f t="shared" si="3"/>
        <v>0</v>
      </c>
      <c r="R22" s="13">
        <f t="shared" si="4"/>
        <v>0</v>
      </c>
      <c r="S22" s="14"/>
      <c r="T22" s="15"/>
      <c r="U22" s="16"/>
      <c r="V22" s="17"/>
      <c r="W22" s="18"/>
      <c r="X22" s="16"/>
      <c r="Y22" s="18"/>
      <c r="Z22" s="16"/>
      <c r="AA22" s="18"/>
      <c r="AB22" s="15"/>
      <c r="AC22" s="15"/>
      <c r="AD22" s="279"/>
      <c r="AE22" s="17"/>
      <c r="AF22" s="15"/>
      <c r="AG22" s="19"/>
      <c r="AH22" s="15"/>
      <c r="AI22" s="16"/>
      <c r="AJ22" s="15"/>
      <c r="AK22" s="18"/>
      <c r="AL22" s="18"/>
      <c r="AM22" s="15"/>
      <c r="AN22" s="16"/>
      <c r="AO22" s="17"/>
      <c r="AP22" s="16"/>
      <c r="AQ22" s="16"/>
      <c r="AR22" s="16"/>
      <c r="AS22" s="273"/>
    </row>
    <row r="23" spans="1:45" x14ac:dyDescent="0.25">
      <c r="A23" s="2" t="s">
        <v>384</v>
      </c>
      <c r="B23" s="28" t="s">
        <v>35</v>
      </c>
      <c r="C23" s="22" t="s">
        <v>406</v>
      </c>
      <c r="D23" s="22" t="s">
        <v>407</v>
      </c>
      <c r="E23" s="22" t="s">
        <v>408</v>
      </c>
      <c r="F23" s="5"/>
      <c r="G23" s="6">
        <f t="shared" si="0"/>
        <v>0</v>
      </c>
      <c r="H23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18</v>
      </c>
      <c r="I23" s="8">
        <v>0</v>
      </c>
      <c r="J23" s="8">
        <v>0</v>
      </c>
      <c r="K23" s="30">
        <v>8</v>
      </c>
      <c r="L23" s="31">
        <v>10</v>
      </c>
      <c r="M23" s="9">
        <v>0</v>
      </c>
      <c r="N23" s="32">
        <v>0</v>
      </c>
      <c r="O23" s="10">
        <f t="shared" si="1"/>
        <v>0</v>
      </c>
      <c r="P23" s="11">
        <f t="shared" si="2"/>
        <v>0</v>
      </c>
      <c r="Q23" s="12">
        <f t="shared" si="3"/>
        <v>0</v>
      </c>
      <c r="R23" s="13">
        <f t="shared" si="4"/>
        <v>0</v>
      </c>
      <c r="S23" s="14"/>
      <c r="T23" s="15"/>
      <c r="U23" s="16"/>
      <c r="V23" s="17"/>
      <c r="W23" s="18"/>
      <c r="X23" s="16"/>
      <c r="Y23" s="18"/>
      <c r="Z23" s="16"/>
      <c r="AA23" s="18"/>
      <c r="AB23" s="15"/>
      <c r="AC23" s="15"/>
      <c r="AD23" s="279"/>
      <c r="AE23" s="17"/>
      <c r="AF23" s="15"/>
      <c r="AG23" s="19"/>
      <c r="AH23" s="15"/>
      <c r="AI23" s="16"/>
      <c r="AJ23" s="15"/>
      <c r="AK23" s="18"/>
      <c r="AL23" s="18"/>
      <c r="AM23" s="15"/>
      <c r="AN23" s="16"/>
      <c r="AO23" s="17"/>
      <c r="AP23" s="16"/>
      <c r="AQ23" s="16"/>
      <c r="AR23" s="16"/>
      <c r="AS23" s="273"/>
    </row>
    <row r="24" spans="1:45" x14ac:dyDescent="0.25">
      <c r="A24" s="2" t="s">
        <v>384</v>
      </c>
      <c r="B24" s="3" t="s">
        <v>35</v>
      </c>
      <c r="C24" s="22" t="s">
        <v>728</v>
      </c>
      <c r="D24" s="22" t="s">
        <v>729</v>
      </c>
      <c r="E24" s="4" t="s">
        <v>86</v>
      </c>
      <c r="F24" s="5"/>
      <c r="G24" s="6">
        <f t="shared" si="0"/>
        <v>0</v>
      </c>
      <c r="H24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25</v>
      </c>
      <c r="I24" s="8">
        <v>0</v>
      </c>
      <c r="J24" s="8">
        <v>0</v>
      </c>
      <c r="K24" s="30">
        <v>25</v>
      </c>
      <c r="L24" s="31">
        <v>0</v>
      </c>
      <c r="M24" s="9">
        <v>0</v>
      </c>
      <c r="N24" s="32">
        <v>0</v>
      </c>
      <c r="O24" s="10">
        <f t="shared" si="1"/>
        <v>0</v>
      </c>
      <c r="P24" s="11">
        <f t="shared" si="2"/>
        <v>0</v>
      </c>
      <c r="Q24" s="12">
        <f t="shared" si="3"/>
        <v>0</v>
      </c>
      <c r="R24" s="13">
        <f t="shared" si="4"/>
        <v>0</v>
      </c>
      <c r="S24" s="14"/>
      <c r="T24" s="15"/>
      <c r="U24" s="16"/>
      <c r="V24" s="17"/>
      <c r="W24" s="18"/>
      <c r="X24" s="16"/>
      <c r="Y24" s="18"/>
      <c r="Z24" s="16"/>
      <c r="AA24" s="18"/>
      <c r="AB24" s="15"/>
      <c r="AC24" s="15"/>
      <c r="AD24" s="279"/>
      <c r="AE24" s="16"/>
      <c r="AF24" s="15"/>
      <c r="AG24" s="19"/>
      <c r="AH24" s="15"/>
      <c r="AI24" s="16"/>
      <c r="AJ24" s="15"/>
      <c r="AK24" s="18"/>
      <c r="AL24" s="18"/>
      <c r="AM24" s="15"/>
      <c r="AN24" s="16"/>
      <c r="AO24" s="17"/>
      <c r="AP24" s="16"/>
      <c r="AQ24" s="16"/>
      <c r="AR24" s="16"/>
      <c r="AS24" s="273"/>
    </row>
    <row r="25" spans="1:45" x14ac:dyDescent="0.25">
      <c r="A25" s="2" t="s">
        <v>384</v>
      </c>
      <c r="B25" s="3" t="s">
        <v>35</v>
      </c>
      <c r="C25" s="4" t="s">
        <v>654</v>
      </c>
      <c r="D25" s="4" t="s">
        <v>439</v>
      </c>
      <c r="E25" s="4" t="s">
        <v>408</v>
      </c>
      <c r="F25" s="5"/>
      <c r="G25" s="6">
        <f t="shared" si="0"/>
        <v>0</v>
      </c>
      <c r="H25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16</v>
      </c>
      <c r="I25" s="8">
        <v>0</v>
      </c>
      <c r="J25" s="8">
        <v>0</v>
      </c>
      <c r="K25" s="30">
        <v>6</v>
      </c>
      <c r="L25" s="31">
        <v>10</v>
      </c>
      <c r="M25" s="9">
        <v>0</v>
      </c>
      <c r="N25" s="32">
        <v>0</v>
      </c>
      <c r="O25" s="10">
        <f t="shared" si="1"/>
        <v>0</v>
      </c>
      <c r="P25" s="11">
        <f t="shared" si="2"/>
        <v>0</v>
      </c>
      <c r="Q25" s="12">
        <f t="shared" si="3"/>
        <v>0</v>
      </c>
      <c r="R25" s="13">
        <f t="shared" si="4"/>
        <v>0</v>
      </c>
      <c r="S25" s="14"/>
      <c r="T25" s="15"/>
      <c r="U25" s="16"/>
      <c r="V25" s="17"/>
      <c r="W25" s="18"/>
      <c r="X25" s="16"/>
      <c r="Y25" s="18"/>
      <c r="Z25" s="16"/>
      <c r="AA25" s="18"/>
      <c r="AB25" s="15"/>
      <c r="AC25" s="15"/>
      <c r="AD25" s="279"/>
      <c r="AE25" s="16"/>
      <c r="AF25" s="15"/>
      <c r="AG25" s="19"/>
      <c r="AH25" s="15"/>
      <c r="AI25" s="16"/>
      <c r="AJ25" s="15"/>
      <c r="AK25" s="18"/>
      <c r="AL25" s="18"/>
      <c r="AM25" s="15"/>
      <c r="AN25" s="16"/>
      <c r="AO25" s="17"/>
      <c r="AP25" s="16"/>
      <c r="AQ25" s="16"/>
      <c r="AR25" s="16"/>
      <c r="AS25" s="273"/>
    </row>
    <row r="26" spans="1:45" x14ac:dyDescent="0.25">
      <c r="A26" s="2" t="s">
        <v>384</v>
      </c>
      <c r="B26" s="3" t="s">
        <v>35</v>
      </c>
      <c r="C26" s="4" t="s">
        <v>602</v>
      </c>
      <c r="D26" s="4" t="s">
        <v>319</v>
      </c>
      <c r="E26" s="4" t="s">
        <v>104</v>
      </c>
      <c r="F26" s="5"/>
      <c r="G26" s="6">
        <f t="shared" si="0"/>
        <v>0</v>
      </c>
      <c r="H26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26</v>
      </c>
      <c r="I26" s="8">
        <v>0</v>
      </c>
      <c r="J26" s="8">
        <v>0</v>
      </c>
      <c r="K26" s="30">
        <v>8</v>
      </c>
      <c r="L26" s="31">
        <v>8</v>
      </c>
      <c r="M26" s="9">
        <v>0</v>
      </c>
      <c r="N26" s="32">
        <v>10</v>
      </c>
      <c r="O26" s="10">
        <f t="shared" si="1"/>
        <v>0</v>
      </c>
      <c r="P26" s="11">
        <f t="shared" si="2"/>
        <v>0</v>
      </c>
      <c r="Q26" s="12">
        <f t="shared" si="3"/>
        <v>0</v>
      </c>
      <c r="R26" s="13">
        <f t="shared" si="4"/>
        <v>0</v>
      </c>
      <c r="S26" s="14"/>
      <c r="T26" s="15"/>
      <c r="U26" s="16"/>
      <c r="V26" s="17"/>
      <c r="W26" s="18"/>
      <c r="X26" s="16"/>
      <c r="Y26" s="18"/>
      <c r="Z26" s="16"/>
      <c r="AA26" s="18"/>
      <c r="AB26" s="15"/>
      <c r="AC26" s="15"/>
      <c r="AD26" s="279"/>
      <c r="AE26" s="16"/>
      <c r="AF26" s="15"/>
      <c r="AG26" s="19"/>
      <c r="AH26" s="15"/>
      <c r="AI26" s="16"/>
      <c r="AJ26" s="15"/>
      <c r="AK26" s="18"/>
      <c r="AL26" s="18"/>
      <c r="AM26" s="15"/>
      <c r="AN26" s="16"/>
      <c r="AO26" s="17"/>
      <c r="AP26" s="16"/>
      <c r="AQ26" s="16"/>
      <c r="AR26" s="16"/>
      <c r="AS26" s="273"/>
    </row>
    <row r="27" spans="1:45" x14ac:dyDescent="0.25">
      <c r="A27" s="2" t="s">
        <v>384</v>
      </c>
      <c r="B27" s="33" t="s">
        <v>35</v>
      </c>
      <c r="C27" s="22" t="s">
        <v>589</v>
      </c>
      <c r="D27" s="22" t="s">
        <v>328</v>
      </c>
      <c r="E27" s="22" t="s">
        <v>86</v>
      </c>
      <c r="F27" s="5"/>
      <c r="G27" s="6">
        <f t="shared" si="0"/>
        <v>0</v>
      </c>
      <c r="H27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15</v>
      </c>
      <c r="I27" s="8">
        <v>0</v>
      </c>
      <c r="J27" s="8">
        <v>0</v>
      </c>
      <c r="K27" s="30">
        <v>15</v>
      </c>
      <c r="L27" s="31">
        <v>0</v>
      </c>
      <c r="M27" s="9">
        <v>0</v>
      </c>
      <c r="N27" s="32">
        <v>0</v>
      </c>
      <c r="O27" s="10">
        <f t="shared" si="1"/>
        <v>0</v>
      </c>
      <c r="P27" s="11">
        <f t="shared" si="2"/>
        <v>0</v>
      </c>
      <c r="Q27" s="12">
        <f t="shared" si="3"/>
        <v>0</v>
      </c>
      <c r="R27" s="13">
        <f t="shared" si="4"/>
        <v>0</v>
      </c>
      <c r="S27" s="14"/>
      <c r="T27" s="15"/>
      <c r="U27" s="16"/>
      <c r="V27" s="17"/>
      <c r="W27" s="18"/>
      <c r="X27" s="16"/>
      <c r="Y27" s="18"/>
      <c r="Z27" s="16"/>
      <c r="AA27" s="18"/>
      <c r="AB27" s="15"/>
      <c r="AC27" s="15"/>
      <c r="AD27" s="279"/>
      <c r="AE27" s="16"/>
      <c r="AF27" s="15"/>
      <c r="AG27" s="19"/>
      <c r="AH27" s="15"/>
      <c r="AI27" s="16"/>
      <c r="AJ27" s="15"/>
      <c r="AK27" s="18"/>
      <c r="AL27" s="18"/>
      <c r="AM27" s="15"/>
      <c r="AN27" s="16"/>
      <c r="AO27" s="17"/>
      <c r="AP27" s="16"/>
      <c r="AQ27" s="16"/>
      <c r="AR27" s="16"/>
      <c r="AS27" s="273"/>
    </row>
    <row r="28" spans="1:45" x14ac:dyDescent="0.25">
      <c r="A28" s="2" t="s">
        <v>384</v>
      </c>
      <c r="B28" s="33" t="s">
        <v>35</v>
      </c>
      <c r="C28" s="22" t="s">
        <v>608</v>
      </c>
      <c r="D28" s="22" t="s">
        <v>609</v>
      </c>
      <c r="E28" s="22" t="s">
        <v>86</v>
      </c>
      <c r="F28" s="5"/>
      <c r="G28" s="6">
        <f t="shared" si="0"/>
        <v>0</v>
      </c>
      <c r="H28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15</v>
      </c>
      <c r="I28" s="8">
        <v>0</v>
      </c>
      <c r="J28" s="8">
        <v>0</v>
      </c>
      <c r="K28" s="30">
        <v>0</v>
      </c>
      <c r="L28" s="31">
        <v>15</v>
      </c>
      <c r="M28" s="9">
        <v>0</v>
      </c>
      <c r="N28" s="32">
        <v>0</v>
      </c>
      <c r="O28" s="10">
        <f t="shared" si="1"/>
        <v>0</v>
      </c>
      <c r="P28" s="11">
        <f t="shared" si="2"/>
        <v>0</v>
      </c>
      <c r="Q28" s="12">
        <f t="shared" si="3"/>
        <v>0</v>
      </c>
      <c r="R28" s="13">
        <f t="shared" si="4"/>
        <v>0</v>
      </c>
      <c r="S28" s="14"/>
      <c r="T28" s="15"/>
      <c r="U28" s="16"/>
      <c r="V28" s="17"/>
      <c r="W28" s="18"/>
      <c r="X28" s="16"/>
      <c r="Y28" s="18"/>
      <c r="Z28" s="16"/>
      <c r="AA28" s="18"/>
      <c r="AB28" s="15"/>
      <c r="AC28" s="15"/>
      <c r="AD28" s="279"/>
      <c r="AE28" s="16"/>
      <c r="AF28" s="15"/>
      <c r="AG28" s="19"/>
      <c r="AH28" s="15"/>
      <c r="AI28" s="16"/>
      <c r="AJ28" s="15"/>
      <c r="AK28" s="18"/>
      <c r="AL28" s="18"/>
      <c r="AM28" s="15"/>
      <c r="AN28" s="16"/>
      <c r="AO28" s="17"/>
      <c r="AP28" s="16"/>
      <c r="AQ28" s="16"/>
      <c r="AR28" s="16"/>
      <c r="AS28" s="273"/>
    </row>
    <row r="29" spans="1:45" x14ac:dyDescent="0.25">
      <c r="A29" s="40" t="s">
        <v>384</v>
      </c>
      <c r="B29" s="3" t="s">
        <v>35</v>
      </c>
      <c r="C29" s="37" t="s">
        <v>509</v>
      </c>
      <c r="D29" s="37" t="s">
        <v>64</v>
      </c>
      <c r="E29" s="35" t="s">
        <v>958</v>
      </c>
      <c r="F29" s="23"/>
      <c r="G29" s="6">
        <f t="shared" si="0"/>
        <v>0</v>
      </c>
      <c r="H29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13</v>
      </c>
      <c r="I29" s="8">
        <v>0</v>
      </c>
      <c r="J29" s="8">
        <v>5</v>
      </c>
      <c r="K29" s="30">
        <v>4</v>
      </c>
      <c r="L29" s="31">
        <v>4</v>
      </c>
      <c r="M29" s="9">
        <v>0</v>
      </c>
      <c r="N29" s="32">
        <v>0</v>
      </c>
      <c r="O29" s="10">
        <f t="shared" si="1"/>
        <v>0</v>
      </c>
      <c r="P29" s="11">
        <f t="shared" si="2"/>
        <v>0</v>
      </c>
      <c r="Q29" s="12">
        <f t="shared" si="3"/>
        <v>0</v>
      </c>
      <c r="R29" s="13">
        <f t="shared" si="4"/>
        <v>0</v>
      </c>
      <c r="S29" s="26"/>
      <c r="T29" s="15"/>
      <c r="U29" s="16"/>
      <c r="V29" s="17"/>
      <c r="W29" s="18"/>
      <c r="X29" s="16"/>
      <c r="Y29" s="27"/>
      <c r="Z29" s="16"/>
      <c r="AA29" s="27"/>
      <c r="AB29" s="15"/>
      <c r="AC29" s="15"/>
      <c r="AD29" s="279"/>
      <c r="AE29" s="16"/>
      <c r="AF29" s="15"/>
      <c r="AG29" s="19"/>
      <c r="AH29" s="15"/>
      <c r="AI29" s="16"/>
      <c r="AJ29" s="15"/>
      <c r="AK29" s="27"/>
      <c r="AL29" s="27"/>
      <c r="AM29" s="15"/>
      <c r="AN29" s="16"/>
      <c r="AO29" s="17"/>
      <c r="AP29" s="16"/>
      <c r="AQ29" s="16"/>
      <c r="AR29" s="16"/>
      <c r="AS29" s="273"/>
    </row>
    <row r="30" spans="1:45" x14ac:dyDescent="0.25">
      <c r="A30" s="2" t="s">
        <v>384</v>
      </c>
      <c r="B30" s="28" t="s">
        <v>35</v>
      </c>
      <c r="C30" s="22" t="s">
        <v>405</v>
      </c>
      <c r="D30" s="22" t="s">
        <v>161</v>
      </c>
      <c r="E30" s="22" t="s">
        <v>62</v>
      </c>
      <c r="F30" s="5"/>
      <c r="G30" s="6">
        <f t="shared" si="0"/>
        <v>0</v>
      </c>
      <c r="H30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14</v>
      </c>
      <c r="I30" s="8">
        <v>0</v>
      </c>
      <c r="J30" s="8">
        <v>0</v>
      </c>
      <c r="K30" s="30">
        <v>8</v>
      </c>
      <c r="L30" s="31">
        <v>6</v>
      </c>
      <c r="M30" s="9">
        <v>0</v>
      </c>
      <c r="N30" s="32">
        <v>0</v>
      </c>
      <c r="O30" s="10">
        <f t="shared" si="1"/>
        <v>0</v>
      </c>
      <c r="P30" s="11">
        <f t="shared" si="2"/>
        <v>0</v>
      </c>
      <c r="Q30" s="12">
        <f t="shared" si="3"/>
        <v>0</v>
      </c>
      <c r="R30" s="13">
        <f t="shared" si="4"/>
        <v>0</v>
      </c>
      <c r="S30" s="14"/>
      <c r="T30" s="15"/>
      <c r="U30" s="16"/>
      <c r="V30" s="17"/>
      <c r="W30" s="18"/>
      <c r="X30" s="16"/>
      <c r="Y30" s="18"/>
      <c r="Z30" s="16"/>
      <c r="AA30" s="18"/>
      <c r="AB30" s="15"/>
      <c r="AC30" s="15"/>
      <c r="AD30" s="279"/>
      <c r="AE30" s="17"/>
      <c r="AF30" s="15"/>
      <c r="AG30" s="19"/>
      <c r="AH30" s="15"/>
      <c r="AI30" s="16"/>
      <c r="AJ30" s="15"/>
      <c r="AK30" s="18"/>
      <c r="AL30" s="18"/>
      <c r="AM30" s="15"/>
      <c r="AN30" s="16"/>
      <c r="AO30" s="17"/>
      <c r="AP30" s="16"/>
      <c r="AQ30" s="16"/>
      <c r="AR30" s="16"/>
      <c r="AS30" s="273"/>
    </row>
    <row r="31" spans="1:45" x14ac:dyDescent="0.25">
      <c r="A31" s="2" t="s">
        <v>384</v>
      </c>
      <c r="B31" s="3" t="s">
        <v>35</v>
      </c>
      <c r="C31" s="4" t="s">
        <v>605</v>
      </c>
      <c r="D31" s="4" t="s">
        <v>606</v>
      </c>
      <c r="E31" s="4" t="s">
        <v>33</v>
      </c>
      <c r="F31" s="5"/>
      <c r="G31" s="6">
        <f t="shared" si="0"/>
        <v>0</v>
      </c>
      <c r="H31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12</v>
      </c>
      <c r="I31" s="8">
        <v>0</v>
      </c>
      <c r="J31" s="8">
        <v>0</v>
      </c>
      <c r="K31" s="30">
        <v>12</v>
      </c>
      <c r="L31" s="31">
        <v>0</v>
      </c>
      <c r="M31" s="9">
        <v>0</v>
      </c>
      <c r="N31" s="32">
        <v>0</v>
      </c>
      <c r="O31" s="10">
        <f t="shared" si="1"/>
        <v>0</v>
      </c>
      <c r="P31" s="11">
        <f t="shared" si="2"/>
        <v>0</v>
      </c>
      <c r="Q31" s="12">
        <f t="shared" si="3"/>
        <v>0</v>
      </c>
      <c r="R31" s="13">
        <f t="shared" si="4"/>
        <v>0</v>
      </c>
      <c r="S31" s="14"/>
      <c r="T31" s="15"/>
      <c r="U31" s="16"/>
      <c r="V31" s="17"/>
      <c r="W31" s="18"/>
      <c r="X31" s="16"/>
      <c r="Y31" s="18"/>
      <c r="Z31" s="16"/>
      <c r="AA31" s="18"/>
      <c r="AB31" s="15"/>
      <c r="AC31" s="15"/>
      <c r="AD31" s="279"/>
      <c r="AE31" s="16"/>
      <c r="AF31" s="15"/>
      <c r="AG31" s="19"/>
      <c r="AH31" s="15"/>
      <c r="AI31" s="16"/>
      <c r="AJ31" s="15"/>
      <c r="AK31" s="18"/>
      <c r="AL31" s="18"/>
      <c r="AM31" s="15"/>
      <c r="AN31" s="16"/>
      <c r="AO31" s="17"/>
      <c r="AP31" s="16"/>
      <c r="AQ31" s="16"/>
      <c r="AR31" s="16"/>
      <c r="AS31" s="273"/>
    </row>
    <row r="32" spans="1:45" x14ac:dyDescent="0.25">
      <c r="A32" s="20" t="s">
        <v>384</v>
      </c>
      <c r="B32" s="21" t="s">
        <v>35</v>
      </c>
      <c r="C32" s="22" t="s">
        <v>496</v>
      </c>
      <c r="D32" s="22" t="s">
        <v>94</v>
      </c>
      <c r="E32" s="22" t="s">
        <v>70</v>
      </c>
      <c r="F32" s="23"/>
      <c r="G32" s="6">
        <f t="shared" si="0"/>
        <v>0</v>
      </c>
      <c r="H32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12</v>
      </c>
      <c r="I32" s="24">
        <v>0</v>
      </c>
      <c r="J32" s="24">
        <v>0</v>
      </c>
      <c r="K32" s="30">
        <v>0</v>
      </c>
      <c r="L32" s="31">
        <v>12</v>
      </c>
      <c r="M32" s="25">
        <v>0</v>
      </c>
      <c r="N32" s="39">
        <v>0</v>
      </c>
      <c r="O32" s="10">
        <f t="shared" si="1"/>
        <v>0</v>
      </c>
      <c r="P32" s="11">
        <f t="shared" si="2"/>
        <v>0</v>
      </c>
      <c r="Q32" s="12">
        <f t="shared" si="3"/>
        <v>0</v>
      </c>
      <c r="R32" s="13">
        <f t="shared" si="4"/>
        <v>0</v>
      </c>
      <c r="S32" s="26"/>
      <c r="T32" s="15"/>
      <c r="U32" s="16"/>
      <c r="V32" s="17"/>
      <c r="W32" s="18"/>
      <c r="X32" s="16"/>
      <c r="Y32" s="27"/>
      <c r="Z32" s="16"/>
      <c r="AA32" s="27"/>
      <c r="AB32" s="15"/>
      <c r="AC32" s="15"/>
      <c r="AD32" s="279"/>
      <c r="AE32" s="16"/>
      <c r="AF32" s="15"/>
      <c r="AG32" s="19"/>
      <c r="AH32" s="15"/>
      <c r="AI32" s="16"/>
      <c r="AJ32" s="15"/>
      <c r="AK32" s="27"/>
      <c r="AL32" s="27"/>
      <c r="AM32" s="15"/>
      <c r="AN32" s="16"/>
      <c r="AO32" s="17"/>
      <c r="AP32" s="16"/>
      <c r="AQ32" s="16"/>
      <c r="AR32" s="16"/>
      <c r="AS32" s="273"/>
    </row>
    <row r="33" spans="1:45" x14ac:dyDescent="0.25">
      <c r="A33" s="2" t="s">
        <v>384</v>
      </c>
      <c r="B33" s="28" t="s">
        <v>35</v>
      </c>
      <c r="C33" s="22" t="s">
        <v>466</v>
      </c>
      <c r="D33" s="22" t="s">
        <v>467</v>
      </c>
      <c r="E33" s="22" t="s">
        <v>33</v>
      </c>
      <c r="F33" s="5"/>
      <c r="G33" s="6">
        <f t="shared" si="0"/>
        <v>0</v>
      </c>
      <c r="H33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10</v>
      </c>
      <c r="I33" s="8">
        <v>0</v>
      </c>
      <c r="J33" s="8">
        <v>0</v>
      </c>
      <c r="K33" s="30">
        <v>0</v>
      </c>
      <c r="L33" s="31">
        <v>10</v>
      </c>
      <c r="M33" s="9">
        <v>0</v>
      </c>
      <c r="N33" s="32">
        <v>0</v>
      </c>
      <c r="O33" s="10">
        <f t="shared" si="1"/>
        <v>0</v>
      </c>
      <c r="P33" s="11">
        <f t="shared" si="2"/>
        <v>0</v>
      </c>
      <c r="Q33" s="12">
        <f t="shared" si="3"/>
        <v>0</v>
      </c>
      <c r="R33" s="13">
        <f t="shared" si="4"/>
        <v>0</v>
      </c>
      <c r="S33" s="14"/>
      <c r="T33" s="15"/>
      <c r="U33" s="16"/>
      <c r="V33" s="17"/>
      <c r="W33" s="18"/>
      <c r="X33" s="16"/>
      <c r="Y33" s="18"/>
      <c r="Z33" s="16"/>
      <c r="AA33" s="18"/>
      <c r="AB33" s="15"/>
      <c r="AC33" s="15"/>
      <c r="AD33" s="279"/>
      <c r="AE33" s="17"/>
      <c r="AF33" s="15"/>
      <c r="AG33" s="19"/>
      <c r="AH33" s="15"/>
      <c r="AI33" s="16"/>
      <c r="AJ33" s="15"/>
      <c r="AK33" s="18"/>
      <c r="AL33" s="18"/>
      <c r="AM33" s="15"/>
      <c r="AN33" s="16"/>
      <c r="AO33" s="17"/>
      <c r="AP33" s="16"/>
      <c r="AQ33" s="16"/>
      <c r="AR33" s="16"/>
      <c r="AS33" s="273"/>
    </row>
    <row r="34" spans="1:45" x14ac:dyDescent="0.25">
      <c r="A34" s="2" t="s">
        <v>384</v>
      </c>
      <c r="B34" s="3" t="s">
        <v>35</v>
      </c>
      <c r="C34" s="4" t="s">
        <v>610</v>
      </c>
      <c r="D34" s="4" t="s">
        <v>611</v>
      </c>
      <c r="E34" s="4" t="s">
        <v>52</v>
      </c>
      <c r="F34" s="5"/>
      <c r="G34" s="6">
        <f t="shared" ref="G34:G65" si="5">SUM(O34,P34,R34)</f>
        <v>0</v>
      </c>
      <c r="H34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10</v>
      </c>
      <c r="I34" s="8">
        <v>0</v>
      </c>
      <c r="J34" s="8">
        <v>0</v>
      </c>
      <c r="K34" s="30">
        <v>10</v>
      </c>
      <c r="L34" s="31">
        <v>0</v>
      </c>
      <c r="M34" s="9">
        <v>0</v>
      </c>
      <c r="N34" s="32">
        <v>0</v>
      </c>
      <c r="O34" s="10">
        <f t="shared" ref="O34:O65" si="6">SUM(Q34,S34,X34,AC34,AF34,AI34,AJ34,AL34,AP34)</f>
        <v>0</v>
      </c>
      <c r="P34" s="11">
        <f t="shared" ref="P34:P65" si="7">SUM(T34,Y34,AB34,AD34,AG34,AM34,AR34,AS34)</f>
        <v>0</v>
      </c>
      <c r="Q34" s="12">
        <f t="shared" ref="Q34:Q65" si="8">SUM(U34,W34,Z34,AE34,AH34,AN34, AQ34)</f>
        <v>0</v>
      </c>
      <c r="R34" s="13">
        <f t="shared" ref="R34:R65" si="9">SUM(V34,AA34,AK34,AO34)</f>
        <v>0</v>
      </c>
      <c r="S34" s="14"/>
      <c r="T34" s="15"/>
      <c r="U34" s="16"/>
      <c r="V34" s="17"/>
      <c r="W34" s="18"/>
      <c r="X34" s="16"/>
      <c r="Y34" s="18"/>
      <c r="Z34" s="16"/>
      <c r="AA34" s="18"/>
      <c r="AB34" s="15"/>
      <c r="AC34" s="15"/>
      <c r="AD34" s="279"/>
      <c r="AE34" s="16"/>
      <c r="AF34" s="15"/>
      <c r="AG34" s="19"/>
      <c r="AH34" s="15"/>
      <c r="AI34" s="16"/>
      <c r="AJ34" s="15"/>
      <c r="AK34" s="18"/>
      <c r="AL34" s="18"/>
      <c r="AM34" s="15"/>
      <c r="AN34" s="16"/>
      <c r="AO34" s="17"/>
      <c r="AP34" s="16"/>
      <c r="AQ34" s="16"/>
      <c r="AR34" s="16"/>
      <c r="AS34" s="273"/>
    </row>
    <row r="35" spans="1:45" x14ac:dyDescent="0.25">
      <c r="A35" s="2" t="s">
        <v>384</v>
      </c>
      <c r="B35" s="3" t="s">
        <v>35</v>
      </c>
      <c r="C35" s="4" t="s">
        <v>771</v>
      </c>
      <c r="D35" s="4" t="s">
        <v>94</v>
      </c>
      <c r="E35" s="4" t="s">
        <v>47</v>
      </c>
      <c r="F35" s="5"/>
      <c r="G35" s="6">
        <f t="shared" si="5"/>
        <v>0</v>
      </c>
      <c r="H35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20</v>
      </c>
      <c r="I35" s="8">
        <v>0</v>
      </c>
      <c r="J35" s="8">
        <v>0</v>
      </c>
      <c r="K35" s="30">
        <v>2</v>
      </c>
      <c r="L35" s="31">
        <v>8</v>
      </c>
      <c r="M35" s="9">
        <v>10</v>
      </c>
      <c r="N35" s="32">
        <v>0</v>
      </c>
      <c r="O35" s="10">
        <f t="shared" si="6"/>
        <v>0</v>
      </c>
      <c r="P35" s="11">
        <f t="shared" si="7"/>
        <v>0</v>
      </c>
      <c r="Q35" s="12">
        <f t="shared" si="8"/>
        <v>0</v>
      </c>
      <c r="R35" s="13">
        <f t="shared" si="9"/>
        <v>0</v>
      </c>
      <c r="S35" s="14"/>
      <c r="T35" s="15"/>
      <c r="U35" s="16"/>
      <c r="V35" s="17"/>
      <c r="W35" s="18"/>
      <c r="X35" s="16"/>
      <c r="Y35" s="18"/>
      <c r="Z35" s="16"/>
      <c r="AA35" s="18"/>
      <c r="AB35" s="15"/>
      <c r="AC35" s="15"/>
      <c r="AD35" s="279"/>
      <c r="AE35" s="16"/>
      <c r="AF35" s="15"/>
      <c r="AG35" s="19"/>
      <c r="AH35" s="15"/>
      <c r="AI35" s="16"/>
      <c r="AJ35" s="15"/>
      <c r="AK35" s="18"/>
      <c r="AL35" s="18"/>
      <c r="AM35" s="15"/>
      <c r="AN35" s="16"/>
      <c r="AO35" s="17"/>
      <c r="AP35" s="16"/>
      <c r="AQ35" s="16"/>
      <c r="AR35" s="16"/>
      <c r="AS35" s="273"/>
    </row>
    <row r="36" spans="1:45" x14ac:dyDescent="0.25">
      <c r="A36" s="2" t="s">
        <v>384</v>
      </c>
      <c r="B36" s="3" t="s">
        <v>35</v>
      </c>
      <c r="C36" s="4" t="s">
        <v>620</v>
      </c>
      <c r="D36" s="4" t="s">
        <v>161</v>
      </c>
      <c r="E36" s="4" t="s">
        <v>363</v>
      </c>
      <c r="F36" s="5"/>
      <c r="G36" s="6">
        <f t="shared" si="5"/>
        <v>0</v>
      </c>
      <c r="H36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2</v>
      </c>
      <c r="I36" s="8">
        <v>0</v>
      </c>
      <c r="J36" s="8">
        <v>0</v>
      </c>
      <c r="K36" s="30">
        <v>0</v>
      </c>
      <c r="L36" s="31">
        <v>2</v>
      </c>
      <c r="M36" s="9">
        <v>0</v>
      </c>
      <c r="N36" s="32">
        <v>0</v>
      </c>
      <c r="O36" s="10">
        <f t="shared" si="6"/>
        <v>0</v>
      </c>
      <c r="P36" s="11">
        <f t="shared" si="7"/>
        <v>0</v>
      </c>
      <c r="Q36" s="12">
        <f t="shared" si="8"/>
        <v>0</v>
      </c>
      <c r="R36" s="13">
        <f t="shared" si="9"/>
        <v>0</v>
      </c>
      <c r="S36" s="14"/>
      <c r="T36" s="15"/>
      <c r="U36" s="16"/>
      <c r="V36" s="17"/>
      <c r="W36" s="18"/>
      <c r="X36" s="16"/>
      <c r="Y36" s="18"/>
      <c r="Z36" s="16"/>
      <c r="AA36" s="18"/>
      <c r="AB36" s="15"/>
      <c r="AC36" s="15"/>
      <c r="AD36" s="279"/>
      <c r="AE36" s="16"/>
      <c r="AF36" s="15"/>
      <c r="AG36" s="19"/>
      <c r="AH36" s="15"/>
      <c r="AI36" s="16"/>
      <c r="AJ36" s="15"/>
      <c r="AK36" s="18"/>
      <c r="AL36" s="18"/>
      <c r="AM36" s="15"/>
      <c r="AN36" s="16"/>
      <c r="AO36" s="17"/>
      <c r="AP36" s="16"/>
      <c r="AQ36" s="16"/>
      <c r="AR36" s="16"/>
      <c r="AS36" s="273"/>
    </row>
    <row r="37" spans="1:45" x14ac:dyDescent="0.25">
      <c r="A37" s="2" t="s">
        <v>384</v>
      </c>
      <c r="B37" s="28" t="s">
        <v>35</v>
      </c>
      <c r="C37" s="22" t="s">
        <v>423</v>
      </c>
      <c r="D37" s="22" t="s">
        <v>424</v>
      </c>
      <c r="E37" s="22" t="s">
        <v>77</v>
      </c>
      <c r="F37" s="5"/>
      <c r="G37" s="6">
        <f t="shared" si="5"/>
        <v>0</v>
      </c>
      <c r="H37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6</v>
      </c>
      <c r="I37" s="8">
        <v>0</v>
      </c>
      <c r="J37" s="8">
        <v>0</v>
      </c>
      <c r="K37" s="30">
        <v>6</v>
      </c>
      <c r="L37" s="31">
        <v>0</v>
      </c>
      <c r="M37" s="9">
        <v>0</v>
      </c>
      <c r="N37" s="32">
        <v>0</v>
      </c>
      <c r="O37" s="10">
        <f t="shared" si="6"/>
        <v>0</v>
      </c>
      <c r="P37" s="11">
        <f t="shared" si="7"/>
        <v>0</v>
      </c>
      <c r="Q37" s="12">
        <f t="shared" si="8"/>
        <v>0</v>
      </c>
      <c r="R37" s="13">
        <f t="shared" si="9"/>
        <v>0</v>
      </c>
      <c r="S37" s="14"/>
      <c r="T37" s="15"/>
      <c r="U37" s="16"/>
      <c r="V37" s="17"/>
      <c r="W37" s="18"/>
      <c r="X37" s="16"/>
      <c r="Y37" s="18"/>
      <c r="Z37" s="16"/>
      <c r="AA37" s="18"/>
      <c r="AB37" s="15"/>
      <c r="AC37" s="15"/>
      <c r="AD37" s="279"/>
      <c r="AE37" s="17"/>
      <c r="AF37" s="15"/>
      <c r="AG37" s="19"/>
      <c r="AH37" s="15"/>
      <c r="AI37" s="16"/>
      <c r="AJ37" s="15"/>
      <c r="AK37" s="18"/>
      <c r="AL37" s="18"/>
      <c r="AM37" s="15"/>
      <c r="AN37" s="16"/>
      <c r="AO37" s="17"/>
      <c r="AP37" s="16"/>
      <c r="AQ37" s="16"/>
      <c r="AR37" s="16"/>
      <c r="AS37" s="273"/>
    </row>
    <row r="38" spans="1:45" x14ac:dyDescent="0.25">
      <c r="A38" s="2" t="s">
        <v>384</v>
      </c>
      <c r="B38" s="33" t="s">
        <v>35</v>
      </c>
      <c r="C38" s="22" t="s">
        <v>633</v>
      </c>
      <c r="D38" s="22" t="s">
        <v>465</v>
      </c>
      <c r="E38" s="22" t="s">
        <v>33</v>
      </c>
      <c r="F38" s="5"/>
      <c r="G38" s="6">
        <f t="shared" si="5"/>
        <v>0</v>
      </c>
      <c r="H38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6</v>
      </c>
      <c r="I38" s="8">
        <v>0</v>
      </c>
      <c r="J38" s="8">
        <v>0</v>
      </c>
      <c r="K38" s="30">
        <v>0</v>
      </c>
      <c r="L38" s="31">
        <v>6</v>
      </c>
      <c r="M38" s="9">
        <v>0</v>
      </c>
      <c r="N38" s="32">
        <v>0</v>
      </c>
      <c r="O38" s="10">
        <f t="shared" si="6"/>
        <v>0</v>
      </c>
      <c r="P38" s="11">
        <f t="shared" si="7"/>
        <v>0</v>
      </c>
      <c r="Q38" s="12">
        <f t="shared" si="8"/>
        <v>0</v>
      </c>
      <c r="R38" s="13">
        <f t="shared" si="9"/>
        <v>0</v>
      </c>
      <c r="S38" s="14"/>
      <c r="T38" s="15"/>
      <c r="U38" s="16"/>
      <c r="V38" s="17"/>
      <c r="W38" s="18"/>
      <c r="X38" s="16"/>
      <c r="Y38" s="18"/>
      <c r="Z38" s="16"/>
      <c r="AA38" s="18"/>
      <c r="AB38" s="15"/>
      <c r="AC38" s="15"/>
      <c r="AD38" s="279"/>
      <c r="AE38" s="16"/>
      <c r="AF38" s="15"/>
      <c r="AG38" s="19"/>
      <c r="AH38" s="15"/>
      <c r="AI38" s="16"/>
      <c r="AJ38" s="15"/>
      <c r="AK38" s="18"/>
      <c r="AL38" s="18"/>
      <c r="AM38" s="15"/>
      <c r="AN38" s="16"/>
      <c r="AO38" s="17"/>
      <c r="AP38" s="16"/>
      <c r="AQ38" s="16"/>
      <c r="AR38" s="16"/>
      <c r="AS38" s="273"/>
    </row>
    <row r="39" spans="1:45" x14ac:dyDescent="0.25">
      <c r="A39" s="2" t="s">
        <v>384</v>
      </c>
      <c r="B39" s="28" t="s">
        <v>35</v>
      </c>
      <c r="C39" s="22" t="s">
        <v>437</v>
      </c>
      <c r="D39" s="22" t="s">
        <v>106</v>
      </c>
      <c r="E39" s="22" t="s">
        <v>33</v>
      </c>
      <c r="F39" s="5"/>
      <c r="G39" s="6">
        <f t="shared" si="5"/>
        <v>0</v>
      </c>
      <c r="H39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6</v>
      </c>
      <c r="I39" s="8">
        <v>0</v>
      </c>
      <c r="J39" s="8">
        <v>0</v>
      </c>
      <c r="K39" s="30">
        <v>0</v>
      </c>
      <c r="L39" s="31">
        <v>6</v>
      </c>
      <c r="M39" s="9">
        <v>0</v>
      </c>
      <c r="N39" s="32">
        <v>0</v>
      </c>
      <c r="O39" s="10">
        <f t="shared" si="6"/>
        <v>0</v>
      </c>
      <c r="P39" s="11">
        <f t="shared" si="7"/>
        <v>0</v>
      </c>
      <c r="Q39" s="12">
        <f t="shared" si="8"/>
        <v>0</v>
      </c>
      <c r="R39" s="13">
        <f t="shared" si="9"/>
        <v>0</v>
      </c>
      <c r="S39" s="14"/>
      <c r="T39" s="15"/>
      <c r="U39" s="16"/>
      <c r="V39" s="17"/>
      <c r="W39" s="18"/>
      <c r="X39" s="16"/>
      <c r="Y39" s="18"/>
      <c r="Z39" s="16"/>
      <c r="AA39" s="18"/>
      <c r="AB39" s="15"/>
      <c r="AC39" s="15"/>
      <c r="AD39" s="279"/>
      <c r="AE39" s="17"/>
      <c r="AF39" s="15"/>
      <c r="AG39" s="19"/>
      <c r="AH39" s="15"/>
      <c r="AI39" s="16"/>
      <c r="AJ39" s="15"/>
      <c r="AK39" s="18"/>
      <c r="AL39" s="18"/>
      <c r="AM39" s="15"/>
      <c r="AN39" s="16"/>
      <c r="AO39" s="17"/>
      <c r="AP39" s="16"/>
      <c r="AQ39" s="16"/>
      <c r="AR39" s="16"/>
      <c r="AS39" s="273"/>
    </row>
    <row r="40" spans="1:45" x14ac:dyDescent="0.25">
      <c r="A40" s="2" t="s">
        <v>384</v>
      </c>
      <c r="B40" s="3" t="s">
        <v>35</v>
      </c>
      <c r="C40" s="4" t="s">
        <v>805</v>
      </c>
      <c r="D40" s="4" t="s">
        <v>344</v>
      </c>
      <c r="E40" s="4" t="s">
        <v>86</v>
      </c>
      <c r="F40" s="5"/>
      <c r="G40" s="6">
        <f t="shared" si="5"/>
        <v>0</v>
      </c>
      <c r="H40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4</v>
      </c>
      <c r="I40" s="8">
        <v>0</v>
      </c>
      <c r="J40" s="8">
        <v>0</v>
      </c>
      <c r="K40" s="30">
        <v>4</v>
      </c>
      <c r="L40" s="31">
        <v>0</v>
      </c>
      <c r="M40" s="9">
        <v>0</v>
      </c>
      <c r="N40" s="32">
        <v>0</v>
      </c>
      <c r="O40" s="10">
        <f t="shared" si="6"/>
        <v>0</v>
      </c>
      <c r="P40" s="11">
        <f t="shared" si="7"/>
        <v>0</v>
      </c>
      <c r="Q40" s="12">
        <f t="shared" si="8"/>
        <v>0</v>
      </c>
      <c r="R40" s="13">
        <f t="shared" si="9"/>
        <v>0</v>
      </c>
      <c r="S40" s="14"/>
      <c r="T40" s="15"/>
      <c r="U40" s="16"/>
      <c r="V40" s="17"/>
      <c r="W40" s="18"/>
      <c r="X40" s="16"/>
      <c r="Y40" s="18"/>
      <c r="Z40" s="16"/>
      <c r="AA40" s="18"/>
      <c r="AB40" s="15"/>
      <c r="AC40" s="15"/>
      <c r="AD40" s="279"/>
      <c r="AE40" s="16"/>
      <c r="AF40" s="15"/>
      <c r="AG40" s="19"/>
      <c r="AH40" s="15"/>
      <c r="AI40" s="16"/>
      <c r="AJ40" s="15"/>
      <c r="AK40" s="18"/>
      <c r="AL40" s="18"/>
      <c r="AM40" s="15"/>
      <c r="AN40" s="16"/>
      <c r="AO40" s="17"/>
      <c r="AP40" s="16"/>
      <c r="AQ40" s="16"/>
      <c r="AR40" s="16"/>
      <c r="AS40" s="273"/>
    </row>
    <row r="41" spans="1:45" x14ac:dyDescent="0.25">
      <c r="A41" s="2" t="s">
        <v>384</v>
      </c>
      <c r="B41" s="3" t="s">
        <v>35</v>
      </c>
      <c r="C41" s="4" t="s">
        <v>811</v>
      </c>
      <c r="D41" s="4" t="s">
        <v>240</v>
      </c>
      <c r="E41" s="4" t="s">
        <v>86</v>
      </c>
      <c r="F41" s="5"/>
      <c r="G41" s="6">
        <f t="shared" si="5"/>
        <v>0</v>
      </c>
      <c r="H41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2</v>
      </c>
      <c r="I41" s="8">
        <v>0</v>
      </c>
      <c r="J41" s="8">
        <v>0</v>
      </c>
      <c r="K41" s="30">
        <v>0</v>
      </c>
      <c r="L41" s="31">
        <v>2</v>
      </c>
      <c r="M41" s="9">
        <v>0</v>
      </c>
      <c r="N41" s="32">
        <v>0</v>
      </c>
      <c r="O41" s="10">
        <f t="shared" si="6"/>
        <v>0</v>
      </c>
      <c r="P41" s="11">
        <f t="shared" si="7"/>
        <v>0</v>
      </c>
      <c r="Q41" s="12">
        <f t="shared" si="8"/>
        <v>0</v>
      </c>
      <c r="R41" s="13">
        <f t="shared" si="9"/>
        <v>0</v>
      </c>
      <c r="S41" s="14"/>
      <c r="T41" s="15"/>
      <c r="U41" s="16"/>
      <c r="V41" s="17"/>
      <c r="W41" s="18"/>
      <c r="X41" s="16"/>
      <c r="Y41" s="18"/>
      <c r="Z41" s="16"/>
      <c r="AA41" s="18"/>
      <c r="AB41" s="15"/>
      <c r="AC41" s="15"/>
      <c r="AD41" s="279"/>
      <c r="AE41" s="16"/>
      <c r="AF41" s="15"/>
      <c r="AG41" s="19"/>
      <c r="AH41" s="15"/>
      <c r="AI41" s="16"/>
      <c r="AJ41" s="15"/>
      <c r="AK41" s="18"/>
      <c r="AL41" s="18"/>
      <c r="AM41" s="15"/>
      <c r="AN41" s="16"/>
      <c r="AO41" s="17"/>
      <c r="AP41" s="16"/>
      <c r="AQ41" s="16"/>
      <c r="AR41" s="16"/>
      <c r="AS41" s="273"/>
    </row>
    <row r="42" spans="1:45" x14ac:dyDescent="0.25">
      <c r="A42" s="2" t="s">
        <v>384</v>
      </c>
      <c r="B42" s="3" t="s">
        <v>35</v>
      </c>
      <c r="C42" s="4" t="s">
        <v>636</v>
      </c>
      <c r="D42" s="4" t="s">
        <v>637</v>
      </c>
      <c r="E42" s="4" t="s">
        <v>86</v>
      </c>
      <c r="F42" s="5"/>
      <c r="G42" s="6">
        <f t="shared" si="5"/>
        <v>0</v>
      </c>
      <c r="H42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2</v>
      </c>
      <c r="I42" s="8">
        <v>0</v>
      </c>
      <c r="J42" s="8">
        <v>0</v>
      </c>
      <c r="K42" s="30">
        <v>0</v>
      </c>
      <c r="L42" s="31">
        <v>2</v>
      </c>
      <c r="M42" s="9">
        <v>0</v>
      </c>
      <c r="N42" s="32">
        <v>0</v>
      </c>
      <c r="O42" s="10">
        <f t="shared" si="6"/>
        <v>0</v>
      </c>
      <c r="P42" s="11">
        <f t="shared" si="7"/>
        <v>0</v>
      </c>
      <c r="Q42" s="12">
        <f t="shared" si="8"/>
        <v>0</v>
      </c>
      <c r="R42" s="13">
        <f t="shared" si="9"/>
        <v>0</v>
      </c>
      <c r="S42" s="14"/>
      <c r="T42" s="15"/>
      <c r="U42" s="16"/>
      <c r="V42" s="17"/>
      <c r="W42" s="18"/>
      <c r="X42" s="16"/>
      <c r="Y42" s="18"/>
      <c r="Z42" s="16"/>
      <c r="AA42" s="18"/>
      <c r="AB42" s="15"/>
      <c r="AC42" s="15"/>
      <c r="AD42" s="279"/>
      <c r="AE42" s="16"/>
      <c r="AF42" s="15"/>
      <c r="AG42" s="19"/>
      <c r="AH42" s="15"/>
      <c r="AI42" s="16"/>
      <c r="AJ42" s="273"/>
      <c r="AK42" s="18"/>
      <c r="AL42" s="18"/>
      <c r="AM42" s="15"/>
      <c r="AN42" s="16"/>
      <c r="AO42" s="17"/>
      <c r="AP42" s="16"/>
      <c r="AQ42" s="16"/>
      <c r="AR42" s="16"/>
      <c r="AS42" s="273"/>
    </row>
    <row r="43" spans="1:45" x14ac:dyDescent="0.25">
      <c r="A43" s="2" t="s">
        <v>384</v>
      </c>
      <c r="B43" s="3" t="s">
        <v>35</v>
      </c>
      <c r="C43" s="4" t="s">
        <v>595</v>
      </c>
      <c r="D43" s="4" t="s">
        <v>163</v>
      </c>
      <c r="E43" s="4" t="s">
        <v>594</v>
      </c>
      <c r="F43" s="5"/>
      <c r="G43" s="6">
        <f t="shared" si="5"/>
        <v>0</v>
      </c>
      <c r="H43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2</v>
      </c>
      <c r="I43" s="8">
        <v>0</v>
      </c>
      <c r="J43" s="8">
        <v>0</v>
      </c>
      <c r="K43" s="30">
        <v>2</v>
      </c>
      <c r="L43" s="31">
        <v>0</v>
      </c>
      <c r="M43" s="9">
        <v>0</v>
      </c>
      <c r="N43" s="32">
        <v>0</v>
      </c>
      <c r="O43" s="10">
        <f t="shared" si="6"/>
        <v>0</v>
      </c>
      <c r="P43" s="11">
        <f t="shared" si="7"/>
        <v>0</v>
      </c>
      <c r="Q43" s="12">
        <f t="shared" si="8"/>
        <v>0</v>
      </c>
      <c r="R43" s="13">
        <f t="shared" si="9"/>
        <v>0</v>
      </c>
      <c r="S43" s="14"/>
      <c r="T43" s="15"/>
      <c r="U43" s="16"/>
      <c r="V43" s="17"/>
      <c r="W43" s="18"/>
      <c r="X43" s="16"/>
      <c r="Y43" s="18"/>
      <c r="Z43" s="16"/>
      <c r="AA43" s="18"/>
      <c r="AB43" s="15"/>
      <c r="AC43" s="15"/>
      <c r="AD43" s="279"/>
      <c r="AE43" s="16"/>
      <c r="AF43" s="15"/>
      <c r="AG43" s="19"/>
      <c r="AH43" s="15"/>
      <c r="AI43" s="16"/>
      <c r="AJ43" s="15"/>
      <c r="AK43" s="18"/>
      <c r="AL43" s="18"/>
      <c r="AM43" s="15"/>
      <c r="AN43" s="16"/>
      <c r="AO43" s="17"/>
      <c r="AP43" s="16"/>
      <c r="AQ43" s="16"/>
      <c r="AR43" s="16"/>
      <c r="AS43" s="273"/>
    </row>
    <row r="44" spans="1:45" x14ac:dyDescent="0.25">
      <c r="A44" s="2" t="s">
        <v>384</v>
      </c>
      <c r="B44" s="3" t="s">
        <v>35</v>
      </c>
      <c r="C44" s="4" t="s">
        <v>886</v>
      </c>
      <c r="D44" s="4" t="s">
        <v>887</v>
      </c>
      <c r="E44" s="4" t="s">
        <v>408</v>
      </c>
      <c r="F44" s="5"/>
      <c r="G44" s="6">
        <f t="shared" si="5"/>
        <v>0</v>
      </c>
      <c r="H44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44" s="8">
        <v>0</v>
      </c>
      <c r="J44" s="8">
        <v>0</v>
      </c>
      <c r="K44" s="30">
        <v>0</v>
      </c>
      <c r="L44" s="31">
        <v>0</v>
      </c>
      <c r="M44" s="9">
        <v>0</v>
      </c>
      <c r="N44" s="32">
        <v>0</v>
      </c>
      <c r="O44" s="10">
        <f t="shared" si="6"/>
        <v>0</v>
      </c>
      <c r="P44" s="11">
        <f t="shared" si="7"/>
        <v>0</v>
      </c>
      <c r="Q44" s="12">
        <f t="shared" si="8"/>
        <v>0</v>
      </c>
      <c r="R44" s="13">
        <f t="shared" si="9"/>
        <v>0</v>
      </c>
      <c r="S44" s="14"/>
      <c r="T44" s="15"/>
      <c r="U44" s="16"/>
      <c r="V44" s="17"/>
      <c r="W44" s="18"/>
      <c r="X44" s="16"/>
      <c r="Y44" s="18"/>
      <c r="Z44" s="16"/>
      <c r="AA44" s="18"/>
      <c r="AB44" s="15"/>
      <c r="AC44" s="15"/>
      <c r="AD44" s="279"/>
      <c r="AE44" s="16"/>
      <c r="AF44" s="15"/>
      <c r="AG44" s="19"/>
      <c r="AH44" s="15"/>
      <c r="AI44" s="16"/>
      <c r="AJ44" s="15"/>
      <c r="AK44" s="18"/>
      <c r="AL44" s="18"/>
      <c r="AM44" s="15"/>
      <c r="AN44" s="16"/>
      <c r="AO44" s="17"/>
      <c r="AP44" s="16"/>
      <c r="AQ44" s="16"/>
      <c r="AR44" s="16"/>
      <c r="AS44" s="273"/>
    </row>
    <row r="45" spans="1:45" x14ac:dyDescent="0.25">
      <c r="A45" s="2" t="s">
        <v>384</v>
      </c>
      <c r="B45" s="3" t="s">
        <v>35</v>
      </c>
      <c r="C45" s="4" t="s">
        <v>700</v>
      </c>
      <c r="D45" s="4" t="s">
        <v>106</v>
      </c>
      <c r="E45" s="4" t="s">
        <v>408</v>
      </c>
      <c r="F45" s="5"/>
      <c r="G45" s="6">
        <f t="shared" si="5"/>
        <v>0</v>
      </c>
      <c r="H45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45" s="8">
        <v>0</v>
      </c>
      <c r="J45" s="8">
        <v>0</v>
      </c>
      <c r="K45" s="30">
        <v>0</v>
      </c>
      <c r="L45" s="31">
        <v>0</v>
      </c>
      <c r="M45" s="9">
        <v>0</v>
      </c>
      <c r="N45" s="32">
        <v>0</v>
      </c>
      <c r="O45" s="10">
        <f t="shared" si="6"/>
        <v>0</v>
      </c>
      <c r="P45" s="11">
        <f t="shared" si="7"/>
        <v>0</v>
      </c>
      <c r="Q45" s="12">
        <f t="shared" si="8"/>
        <v>0</v>
      </c>
      <c r="R45" s="13">
        <f t="shared" si="9"/>
        <v>0</v>
      </c>
      <c r="S45" s="14"/>
      <c r="T45" s="15"/>
      <c r="U45" s="16"/>
      <c r="V45" s="17"/>
      <c r="W45" s="18"/>
      <c r="X45" s="16"/>
      <c r="Y45" s="18"/>
      <c r="Z45" s="16"/>
      <c r="AA45" s="18"/>
      <c r="AB45" s="15"/>
      <c r="AC45" s="15"/>
      <c r="AD45" s="279"/>
      <c r="AE45" s="16"/>
      <c r="AF45" s="15"/>
      <c r="AG45" s="19"/>
      <c r="AH45" s="15"/>
      <c r="AI45" s="16"/>
      <c r="AJ45" s="15"/>
      <c r="AK45" s="18"/>
      <c r="AL45" s="18"/>
      <c r="AM45" s="15"/>
      <c r="AN45" s="16"/>
      <c r="AO45" s="17"/>
      <c r="AP45" s="16"/>
      <c r="AQ45" s="16"/>
      <c r="AR45" s="16"/>
      <c r="AS45" s="273"/>
    </row>
    <row r="46" spans="1:45" x14ac:dyDescent="0.25">
      <c r="A46" s="2" t="s">
        <v>384</v>
      </c>
      <c r="B46" s="33" t="s">
        <v>35</v>
      </c>
      <c r="C46" s="22" t="s">
        <v>644</v>
      </c>
      <c r="D46" s="22" t="s">
        <v>645</v>
      </c>
      <c r="E46" s="22" t="s">
        <v>885</v>
      </c>
      <c r="F46" s="5"/>
      <c r="G46" s="6">
        <f t="shared" si="5"/>
        <v>0</v>
      </c>
      <c r="H46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46" s="8">
        <v>0</v>
      </c>
      <c r="J46" s="8">
        <v>0</v>
      </c>
      <c r="K46" s="30">
        <v>0</v>
      </c>
      <c r="L46" s="31">
        <v>0</v>
      </c>
      <c r="M46" s="9">
        <v>0</v>
      </c>
      <c r="N46" s="32">
        <v>0</v>
      </c>
      <c r="O46" s="10">
        <f t="shared" si="6"/>
        <v>0</v>
      </c>
      <c r="P46" s="11">
        <f t="shared" si="7"/>
        <v>0</v>
      </c>
      <c r="Q46" s="12">
        <f t="shared" si="8"/>
        <v>0</v>
      </c>
      <c r="R46" s="13">
        <f t="shared" si="9"/>
        <v>0</v>
      </c>
      <c r="S46" s="14"/>
      <c r="T46" s="15"/>
      <c r="U46" s="16"/>
      <c r="V46" s="17"/>
      <c r="W46" s="18"/>
      <c r="X46" s="16"/>
      <c r="Y46" s="18"/>
      <c r="Z46" s="16"/>
      <c r="AA46" s="18"/>
      <c r="AB46" s="15"/>
      <c r="AC46" s="15"/>
      <c r="AD46" s="279"/>
      <c r="AE46" s="16"/>
      <c r="AF46" s="15"/>
      <c r="AG46" s="19"/>
      <c r="AH46" s="15"/>
      <c r="AI46" s="16"/>
      <c r="AJ46" s="15"/>
      <c r="AK46" s="18"/>
      <c r="AL46" s="18"/>
      <c r="AM46" s="15"/>
      <c r="AN46" s="16"/>
      <c r="AO46" s="17"/>
      <c r="AP46" s="16"/>
      <c r="AQ46" s="16"/>
      <c r="AR46" s="16"/>
      <c r="AS46" s="273"/>
    </row>
    <row r="47" spans="1:45" x14ac:dyDescent="0.25">
      <c r="A47" s="2" t="s">
        <v>384</v>
      </c>
      <c r="B47" s="3" t="s">
        <v>35</v>
      </c>
      <c r="C47" s="4" t="s">
        <v>822</v>
      </c>
      <c r="D47" s="4" t="s">
        <v>154</v>
      </c>
      <c r="E47" s="4" t="s">
        <v>498</v>
      </c>
      <c r="F47" s="5"/>
      <c r="G47" s="6">
        <f t="shared" si="5"/>
        <v>0</v>
      </c>
      <c r="H47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47" s="8">
        <v>0</v>
      </c>
      <c r="J47" s="8">
        <v>0</v>
      </c>
      <c r="K47" s="30">
        <v>0</v>
      </c>
      <c r="L47" s="31">
        <v>0</v>
      </c>
      <c r="M47" s="9">
        <v>0</v>
      </c>
      <c r="N47" s="32">
        <v>0</v>
      </c>
      <c r="O47" s="10">
        <f t="shared" si="6"/>
        <v>0</v>
      </c>
      <c r="P47" s="11">
        <f t="shared" si="7"/>
        <v>0</v>
      </c>
      <c r="Q47" s="12">
        <f t="shared" si="8"/>
        <v>0</v>
      </c>
      <c r="R47" s="13">
        <f t="shared" si="9"/>
        <v>0</v>
      </c>
      <c r="S47" s="14"/>
      <c r="T47" s="15"/>
      <c r="U47" s="16"/>
      <c r="V47" s="17"/>
      <c r="W47" s="18"/>
      <c r="X47" s="16"/>
      <c r="Y47" s="18"/>
      <c r="Z47" s="16"/>
      <c r="AA47" s="18"/>
      <c r="AB47" s="15"/>
      <c r="AC47" s="15"/>
      <c r="AD47" s="279"/>
      <c r="AE47" s="16"/>
      <c r="AF47" s="15"/>
      <c r="AG47" s="19"/>
      <c r="AH47" s="15"/>
      <c r="AI47" s="16"/>
      <c r="AJ47" s="15"/>
      <c r="AK47" s="18"/>
      <c r="AL47" s="18"/>
      <c r="AM47" s="15"/>
      <c r="AN47" s="16"/>
      <c r="AO47" s="17"/>
      <c r="AP47" s="16"/>
      <c r="AQ47" s="16"/>
      <c r="AR47" s="16"/>
      <c r="AS47" s="273"/>
    </row>
    <row r="48" spans="1:45" x14ac:dyDescent="0.25">
      <c r="A48" s="2" t="s">
        <v>384</v>
      </c>
      <c r="B48" s="28" t="s">
        <v>35</v>
      </c>
      <c r="C48" s="22" t="s">
        <v>497</v>
      </c>
      <c r="D48" s="22" t="s">
        <v>141</v>
      </c>
      <c r="E48" s="22" t="s">
        <v>498</v>
      </c>
      <c r="F48" s="5"/>
      <c r="G48" s="6">
        <f t="shared" si="5"/>
        <v>0</v>
      </c>
      <c r="H48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48" s="8">
        <v>0</v>
      </c>
      <c r="J48" s="8">
        <v>0</v>
      </c>
      <c r="K48" s="30">
        <v>0</v>
      </c>
      <c r="L48" s="31">
        <v>0</v>
      </c>
      <c r="M48" s="9">
        <v>0</v>
      </c>
      <c r="N48" s="32">
        <v>0</v>
      </c>
      <c r="O48" s="10">
        <f t="shared" si="6"/>
        <v>0</v>
      </c>
      <c r="P48" s="11">
        <f t="shared" si="7"/>
        <v>0</v>
      </c>
      <c r="Q48" s="12">
        <f t="shared" si="8"/>
        <v>0</v>
      </c>
      <c r="R48" s="13">
        <f t="shared" si="9"/>
        <v>0</v>
      </c>
      <c r="S48" s="14"/>
      <c r="T48" s="15"/>
      <c r="U48" s="16"/>
      <c r="V48" s="17"/>
      <c r="W48" s="18"/>
      <c r="X48" s="16"/>
      <c r="Y48" s="18"/>
      <c r="Z48" s="16"/>
      <c r="AA48" s="18"/>
      <c r="AB48" s="15"/>
      <c r="AC48" s="15"/>
      <c r="AD48" s="279"/>
      <c r="AE48" s="17"/>
      <c r="AF48" s="15"/>
      <c r="AG48" s="19"/>
      <c r="AH48" s="15"/>
      <c r="AI48" s="16"/>
      <c r="AJ48" s="15"/>
      <c r="AK48" s="18"/>
      <c r="AL48" s="18"/>
      <c r="AM48" s="15"/>
      <c r="AN48" s="16"/>
      <c r="AO48" s="17"/>
      <c r="AP48" s="16"/>
      <c r="AQ48" s="16"/>
      <c r="AR48" s="16"/>
      <c r="AS48" s="273"/>
    </row>
    <row r="49" spans="1:45" x14ac:dyDescent="0.25">
      <c r="A49" s="2" t="s">
        <v>384</v>
      </c>
      <c r="B49" s="28" t="s">
        <v>35</v>
      </c>
      <c r="C49" s="22" t="s">
        <v>488</v>
      </c>
      <c r="D49" s="22" t="s">
        <v>69</v>
      </c>
      <c r="E49" s="22" t="s">
        <v>33</v>
      </c>
      <c r="F49" s="5"/>
      <c r="G49" s="6">
        <f t="shared" si="5"/>
        <v>0</v>
      </c>
      <c r="H49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49" s="8">
        <v>0</v>
      </c>
      <c r="J49" s="8">
        <v>0</v>
      </c>
      <c r="K49" s="30">
        <v>0</v>
      </c>
      <c r="L49" s="31">
        <v>0</v>
      </c>
      <c r="M49" s="9">
        <v>0</v>
      </c>
      <c r="N49" s="32">
        <v>0</v>
      </c>
      <c r="O49" s="10">
        <f t="shared" si="6"/>
        <v>0</v>
      </c>
      <c r="P49" s="11">
        <f t="shared" si="7"/>
        <v>0</v>
      </c>
      <c r="Q49" s="12">
        <f t="shared" si="8"/>
        <v>0</v>
      </c>
      <c r="R49" s="13">
        <f t="shared" si="9"/>
        <v>0</v>
      </c>
      <c r="S49" s="14"/>
      <c r="T49" s="15"/>
      <c r="U49" s="16"/>
      <c r="V49" s="17"/>
      <c r="W49" s="18"/>
      <c r="X49" s="16"/>
      <c r="Y49" s="18"/>
      <c r="Z49" s="16"/>
      <c r="AA49" s="18"/>
      <c r="AB49" s="15"/>
      <c r="AC49" s="15"/>
      <c r="AD49" s="279"/>
      <c r="AE49" s="17"/>
      <c r="AF49" s="15"/>
      <c r="AG49" s="19"/>
      <c r="AH49" s="15"/>
      <c r="AI49" s="16"/>
      <c r="AJ49" s="15"/>
      <c r="AK49" s="18"/>
      <c r="AL49" s="18"/>
      <c r="AM49" s="15"/>
      <c r="AN49" s="16"/>
      <c r="AO49" s="17"/>
      <c r="AP49" s="16"/>
      <c r="AQ49" s="16"/>
      <c r="AR49" s="16"/>
      <c r="AS49" s="273"/>
    </row>
    <row r="50" spans="1:45" x14ac:dyDescent="0.25">
      <c r="A50" s="2" t="s">
        <v>384</v>
      </c>
      <c r="B50" s="28" t="s">
        <v>35</v>
      </c>
      <c r="C50" s="22" t="s">
        <v>412</v>
      </c>
      <c r="D50" s="22" t="s">
        <v>413</v>
      </c>
      <c r="E50" s="22" t="s">
        <v>33</v>
      </c>
      <c r="F50" s="5"/>
      <c r="G50" s="6">
        <f t="shared" si="5"/>
        <v>0</v>
      </c>
      <c r="H50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50" s="8">
        <v>0</v>
      </c>
      <c r="J50" s="8">
        <v>0</v>
      </c>
      <c r="K50" s="30">
        <v>0</v>
      </c>
      <c r="L50" s="31">
        <v>0</v>
      </c>
      <c r="M50" s="9">
        <v>0</v>
      </c>
      <c r="N50" s="32">
        <v>0</v>
      </c>
      <c r="O50" s="10">
        <f t="shared" si="6"/>
        <v>0</v>
      </c>
      <c r="P50" s="11">
        <f t="shared" si="7"/>
        <v>0</v>
      </c>
      <c r="Q50" s="12">
        <f t="shared" si="8"/>
        <v>0</v>
      </c>
      <c r="R50" s="13">
        <f t="shared" si="9"/>
        <v>0</v>
      </c>
      <c r="S50" s="14"/>
      <c r="T50" s="15"/>
      <c r="U50" s="16"/>
      <c r="V50" s="17"/>
      <c r="W50" s="18"/>
      <c r="X50" s="16"/>
      <c r="Y50" s="18"/>
      <c r="Z50" s="16"/>
      <c r="AA50" s="18"/>
      <c r="AB50" s="15"/>
      <c r="AC50" s="15"/>
      <c r="AD50" s="279"/>
      <c r="AE50" s="17"/>
      <c r="AF50" s="15"/>
      <c r="AG50" s="19"/>
      <c r="AH50" s="15"/>
      <c r="AI50" s="16"/>
      <c r="AJ50" s="15"/>
      <c r="AK50" s="18"/>
      <c r="AL50" s="18"/>
      <c r="AM50" s="15"/>
      <c r="AN50" s="16"/>
      <c r="AO50" s="17"/>
      <c r="AP50" s="16"/>
      <c r="AQ50" s="16"/>
      <c r="AR50" s="16"/>
      <c r="AS50" s="273"/>
    </row>
    <row r="51" spans="1:45" x14ac:dyDescent="0.25">
      <c r="A51" s="2" t="s">
        <v>384</v>
      </c>
      <c r="B51" s="28" t="s">
        <v>35</v>
      </c>
      <c r="C51" s="22" t="s">
        <v>457</v>
      </c>
      <c r="D51" s="22" t="s">
        <v>152</v>
      </c>
      <c r="E51" s="22" t="s">
        <v>33</v>
      </c>
      <c r="F51" s="5"/>
      <c r="G51" s="6">
        <f t="shared" si="5"/>
        <v>0</v>
      </c>
      <c r="H51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51" s="8">
        <v>0</v>
      </c>
      <c r="J51" s="8">
        <v>0</v>
      </c>
      <c r="K51" s="30">
        <v>0</v>
      </c>
      <c r="L51" s="31">
        <v>0</v>
      </c>
      <c r="M51" s="9">
        <v>0</v>
      </c>
      <c r="N51" s="32">
        <v>0</v>
      </c>
      <c r="O51" s="10">
        <f t="shared" si="6"/>
        <v>0</v>
      </c>
      <c r="P51" s="11">
        <f t="shared" si="7"/>
        <v>0</v>
      </c>
      <c r="Q51" s="12">
        <f t="shared" si="8"/>
        <v>0</v>
      </c>
      <c r="R51" s="13">
        <f t="shared" si="9"/>
        <v>0</v>
      </c>
      <c r="S51" s="14"/>
      <c r="T51" s="15"/>
      <c r="U51" s="16"/>
      <c r="V51" s="17"/>
      <c r="W51" s="18"/>
      <c r="X51" s="16"/>
      <c r="Y51" s="18"/>
      <c r="Z51" s="16"/>
      <c r="AA51" s="18"/>
      <c r="AB51" s="15"/>
      <c r="AC51" s="15"/>
      <c r="AD51" s="279"/>
      <c r="AE51" s="17"/>
      <c r="AF51" s="15"/>
      <c r="AG51" s="19"/>
      <c r="AH51" s="15"/>
      <c r="AI51" s="16"/>
      <c r="AJ51" s="15"/>
      <c r="AK51" s="18"/>
      <c r="AL51" s="18"/>
      <c r="AM51" s="15"/>
      <c r="AN51" s="16"/>
      <c r="AO51" s="17"/>
      <c r="AP51" s="16"/>
      <c r="AQ51" s="16"/>
      <c r="AR51" s="16"/>
      <c r="AS51" s="273"/>
    </row>
    <row r="52" spans="1:45" x14ac:dyDescent="0.25">
      <c r="A52" s="20" t="s">
        <v>384</v>
      </c>
      <c r="B52" s="21" t="s">
        <v>35</v>
      </c>
      <c r="C52" s="22" t="s">
        <v>458</v>
      </c>
      <c r="D52" s="22" t="s">
        <v>417</v>
      </c>
      <c r="E52" s="22" t="s">
        <v>33</v>
      </c>
      <c r="F52" s="23"/>
      <c r="G52" s="6">
        <f t="shared" si="5"/>
        <v>0</v>
      </c>
      <c r="H52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52" s="8">
        <v>0</v>
      </c>
      <c r="J52" s="8">
        <v>0</v>
      </c>
      <c r="K52" s="30">
        <v>0</v>
      </c>
      <c r="L52" s="31">
        <v>0</v>
      </c>
      <c r="M52" s="9">
        <v>0</v>
      </c>
      <c r="N52" s="32">
        <v>0</v>
      </c>
      <c r="O52" s="10">
        <f t="shared" si="6"/>
        <v>0</v>
      </c>
      <c r="P52" s="11">
        <f t="shared" si="7"/>
        <v>0</v>
      </c>
      <c r="Q52" s="12">
        <f t="shared" si="8"/>
        <v>0</v>
      </c>
      <c r="R52" s="13">
        <f t="shared" si="9"/>
        <v>0</v>
      </c>
      <c r="S52" s="26"/>
      <c r="T52" s="15"/>
      <c r="U52" s="16"/>
      <c r="V52" s="17"/>
      <c r="W52" s="18"/>
      <c r="X52" s="16"/>
      <c r="Y52" s="27"/>
      <c r="Z52" s="16"/>
      <c r="AA52" s="27"/>
      <c r="AB52" s="15"/>
      <c r="AC52" s="15"/>
      <c r="AD52" s="279"/>
      <c r="AE52" s="16"/>
      <c r="AF52" s="15"/>
      <c r="AG52" s="19"/>
      <c r="AH52" s="15"/>
      <c r="AI52" s="16"/>
      <c r="AJ52" s="15"/>
      <c r="AK52" s="27"/>
      <c r="AL52" s="27"/>
      <c r="AM52" s="15"/>
      <c r="AN52" s="16"/>
      <c r="AO52" s="17"/>
      <c r="AP52" s="16"/>
      <c r="AQ52" s="16"/>
      <c r="AR52" s="16"/>
      <c r="AS52" s="273"/>
    </row>
    <row r="53" spans="1:45" x14ac:dyDescent="0.25">
      <c r="A53" s="2" t="s">
        <v>384</v>
      </c>
      <c r="B53" s="28" t="s">
        <v>35</v>
      </c>
      <c r="C53" s="22" t="s">
        <v>425</v>
      </c>
      <c r="D53" s="22" t="s">
        <v>310</v>
      </c>
      <c r="E53" s="22" t="s">
        <v>33</v>
      </c>
      <c r="F53" s="5"/>
      <c r="G53" s="6">
        <f t="shared" si="5"/>
        <v>0</v>
      </c>
      <c r="H53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53" s="8">
        <v>0</v>
      </c>
      <c r="J53" s="8">
        <v>0</v>
      </c>
      <c r="K53" s="30">
        <v>0</v>
      </c>
      <c r="L53" s="31">
        <v>0</v>
      </c>
      <c r="M53" s="9">
        <v>0</v>
      </c>
      <c r="N53" s="32">
        <v>0</v>
      </c>
      <c r="O53" s="10">
        <f t="shared" si="6"/>
        <v>0</v>
      </c>
      <c r="P53" s="11">
        <f t="shared" si="7"/>
        <v>0</v>
      </c>
      <c r="Q53" s="12">
        <f t="shared" si="8"/>
        <v>0</v>
      </c>
      <c r="R53" s="13">
        <f t="shared" si="9"/>
        <v>0</v>
      </c>
      <c r="S53" s="14"/>
      <c r="T53" s="15"/>
      <c r="U53" s="16"/>
      <c r="V53" s="17"/>
      <c r="W53" s="18"/>
      <c r="X53" s="16"/>
      <c r="Y53" s="18"/>
      <c r="Z53" s="16"/>
      <c r="AA53" s="18"/>
      <c r="AB53" s="15"/>
      <c r="AC53" s="15"/>
      <c r="AD53" s="279"/>
      <c r="AE53" s="17"/>
      <c r="AF53" s="15"/>
      <c r="AG53" s="19"/>
      <c r="AH53" s="15"/>
      <c r="AI53" s="16"/>
      <c r="AJ53" s="15"/>
      <c r="AK53" s="18"/>
      <c r="AL53" s="18"/>
      <c r="AM53" s="15"/>
      <c r="AN53" s="16"/>
      <c r="AO53" s="17"/>
      <c r="AP53" s="16"/>
      <c r="AQ53" s="16"/>
      <c r="AR53" s="16"/>
      <c r="AS53" s="273"/>
    </row>
    <row r="54" spans="1:45" x14ac:dyDescent="0.25">
      <c r="A54" s="2" t="s">
        <v>384</v>
      </c>
      <c r="B54" s="33" t="s">
        <v>35</v>
      </c>
      <c r="C54" s="22" t="s">
        <v>625</v>
      </c>
      <c r="D54" s="22" t="s">
        <v>161</v>
      </c>
      <c r="E54" s="22" t="s">
        <v>626</v>
      </c>
      <c r="F54" s="5"/>
      <c r="G54" s="6">
        <f t="shared" si="5"/>
        <v>0</v>
      </c>
      <c r="H54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54" s="8">
        <v>0</v>
      </c>
      <c r="J54" s="8">
        <v>0</v>
      </c>
      <c r="K54" s="30">
        <v>0</v>
      </c>
      <c r="L54" s="31">
        <v>0</v>
      </c>
      <c r="M54" s="9">
        <v>0</v>
      </c>
      <c r="N54" s="32">
        <v>0</v>
      </c>
      <c r="O54" s="10">
        <f t="shared" si="6"/>
        <v>0</v>
      </c>
      <c r="P54" s="11">
        <f t="shared" si="7"/>
        <v>0</v>
      </c>
      <c r="Q54" s="12">
        <f t="shared" si="8"/>
        <v>0</v>
      </c>
      <c r="R54" s="13">
        <f t="shared" si="9"/>
        <v>0</v>
      </c>
      <c r="S54" s="14"/>
      <c r="T54" s="15"/>
      <c r="U54" s="16"/>
      <c r="V54" s="17"/>
      <c r="W54" s="18"/>
      <c r="X54" s="16"/>
      <c r="Y54" s="18"/>
      <c r="Z54" s="16"/>
      <c r="AA54" s="18"/>
      <c r="AB54" s="15"/>
      <c r="AC54" s="15"/>
      <c r="AD54" s="279"/>
      <c r="AE54" s="16"/>
      <c r="AF54" s="15"/>
      <c r="AG54" s="19"/>
      <c r="AH54" s="15"/>
      <c r="AI54" s="16"/>
      <c r="AJ54" s="15"/>
      <c r="AK54" s="18"/>
      <c r="AL54" s="18"/>
      <c r="AM54" s="15"/>
      <c r="AN54" s="16"/>
      <c r="AO54" s="17"/>
      <c r="AP54" s="16"/>
      <c r="AQ54" s="16"/>
      <c r="AR54" s="16"/>
      <c r="AS54" s="273"/>
    </row>
    <row r="55" spans="1:45" x14ac:dyDescent="0.25">
      <c r="A55" s="2" t="s">
        <v>384</v>
      </c>
      <c r="B55" s="28" t="s">
        <v>35</v>
      </c>
      <c r="C55" s="22" t="s">
        <v>431</v>
      </c>
      <c r="D55" s="22" t="s">
        <v>432</v>
      </c>
      <c r="E55" s="22" t="s">
        <v>33</v>
      </c>
      <c r="F55" s="5"/>
      <c r="G55" s="6">
        <f t="shared" si="5"/>
        <v>0</v>
      </c>
      <c r="H55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55" s="8">
        <v>0</v>
      </c>
      <c r="J55" s="8">
        <v>0</v>
      </c>
      <c r="K55" s="30">
        <v>0</v>
      </c>
      <c r="L55" s="31">
        <v>0</v>
      </c>
      <c r="M55" s="9">
        <v>0</v>
      </c>
      <c r="N55" s="32">
        <v>0</v>
      </c>
      <c r="O55" s="10">
        <f t="shared" si="6"/>
        <v>0</v>
      </c>
      <c r="P55" s="11">
        <f t="shared" si="7"/>
        <v>0</v>
      </c>
      <c r="Q55" s="12">
        <f t="shared" si="8"/>
        <v>0</v>
      </c>
      <c r="R55" s="13">
        <f t="shared" si="9"/>
        <v>0</v>
      </c>
      <c r="S55" s="14"/>
      <c r="T55" s="15"/>
      <c r="U55" s="16"/>
      <c r="V55" s="17"/>
      <c r="W55" s="18"/>
      <c r="X55" s="16"/>
      <c r="Y55" s="18"/>
      <c r="Z55" s="16"/>
      <c r="AA55" s="18"/>
      <c r="AB55" s="15"/>
      <c r="AC55" s="15"/>
      <c r="AD55" s="279"/>
      <c r="AE55" s="17"/>
      <c r="AF55" s="15"/>
      <c r="AG55" s="19"/>
      <c r="AH55" s="15"/>
      <c r="AI55" s="16"/>
      <c r="AJ55" s="15"/>
      <c r="AK55" s="18"/>
      <c r="AL55" s="18"/>
      <c r="AM55" s="15"/>
      <c r="AN55" s="16"/>
      <c r="AO55" s="17"/>
      <c r="AP55" s="16"/>
      <c r="AQ55" s="16"/>
      <c r="AR55" s="16"/>
      <c r="AS55" s="273"/>
    </row>
    <row r="56" spans="1:45" x14ac:dyDescent="0.25">
      <c r="A56" s="2" t="s">
        <v>384</v>
      </c>
      <c r="B56" s="28" t="s">
        <v>35</v>
      </c>
      <c r="C56" s="22" t="s">
        <v>504</v>
      </c>
      <c r="D56" s="22" t="s">
        <v>505</v>
      </c>
      <c r="E56" s="22" t="s">
        <v>248</v>
      </c>
      <c r="F56" s="5"/>
      <c r="G56" s="6">
        <f t="shared" si="5"/>
        <v>0</v>
      </c>
      <c r="H56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56" s="8">
        <v>0</v>
      </c>
      <c r="J56" s="8">
        <v>0</v>
      </c>
      <c r="K56" s="30">
        <v>0</v>
      </c>
      <c r="L56" s="31">
        <v>0</v>
      </c>
      <c r="M56" s="9">
        <v>0</v>
      </c>
      <c r="N56" s="32">
        <v>0</v>
      </c>
      <c r="O56" s="10">
        <f t="shared" si="6"/>
        <v>0</v>
      </c>
      <c r="P56" s="11">
        <f t="shared" si="7"/>
        <v>0</v>
      </c>
      <c r="Q56" s="12">
        <f t="shared" si="8"/>
        <v>0</v>
      </c>
      <c r="R56" s="13">
        <f t="shared" si="9"/>
        <v>0</v>
      </c>
      <c r="S56" s="14"/>
      <c r="T56" s="15"/>
      <c r="U56" s="16"/>
      <c r="V56" s="17"/>
      <c r="W56" s="18"/>
      <c r="X56" s="16"/>
      <c r="Y56" s="18"/>
      <c r="Z56" s="16"/>
      <c r="AA56" s="18"/>
      <c r="AB56" s="15"/>
      <c r="AC56" s="15"/>
      <c r="AD56" s="279"/>
      <c r="AE56" s="17"/>
      <c r="AF56" s="15"/>
      <c r="AG56" s="19"/>
      <c r="AH56" s="15"/>
      <c r="AI56" s="16"/>
      <c r="AJ56" s="15"/>
      <c r="AK56" s="18"/>
      <c r="AL56" s="18"/>
      <c r="AM56" s="15"/>
      <c r="AN56" s="16"/>
      <c r="AO56" s="17"/>
      <c r="AP56" s="16"/>
      <c r="AQ56" s="16"/>
      <c r="AR56" s="16"/>
      <c r="AS56" s="273"/>
    </row>
    <row r="57" spans="1:45" x14ac:dyDescent="0.25">
      <c r="A57" s="2" t="s">
        <v>384</v>
      </c>
      <c r="B57" s="28" t="s">
        <v>35</v>
      </c>
      <c r="C57" s="22" t="s">
        <v>451</v>
      </c>
      <c r="D57" s="22" t="s">
        <v>94</v>
      </c>
      <c r="E57" s="22" t="s">
        <v>452</v>
      </c>
      <c r="F57" s="5"/>
      <c r="G57" s="6">
        <f t="shared" si="5"/>
        <v>0</v>
      </c>
      <c r="H57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57" s="8">
        <v>0</v>
      </c>
      <c r="J57" s="8">
        <v>0</v>
      </c>
      <c r="K57" s="30">
        <v>0</v>
      </c>
      <c r="L57" s="31">
        <v>0</v>
      </c>
      <c r="M57" s="9">
        <v>0</v>
      </c>
      <c r="N57" s="32">
        <v>0</v>
      </c>
      <c r="O57" s="10">
        <f t="shared" si="6"/>
        <v>0</v>
      </c>
      <c r="P57" s="11">
        <f t="shared" si="7"/>
        <v>0</v>
      </c>
      <c r="Q57" s="12">
        <f t="shared" si="8"/>
        <v>0</v>
      </c>
      <c r="R57" s="13">
        <f t="shared" si="9"/>
        <v>0</v>
      </c>
      <c r="S57" s="14"/>
      <c r="T57" s="15"/>
      <c r="U57" s="16"/>
      <c r="V57" s="17"/>
      <c r="W57" s="18"/>
      <c r="X57" s="16"/>
      <c r="Y57" s="18"/>
      <c r="Z57" s="16"/>
      <c r="AA57" s="18"/>
      <c r="AB57" s="15"/>
      <c r="AC57" s="15"/>
      <c r="AD57" s="279"/>
      <c r="AE57" s="17"/>
      <c r="AF57" s="15"/>
      <c r="AG57" s="19"/>
      <c r="AH57" s="15"/>
      <c r="AI57" s="16"/>
      <c r="AJ57" s="15"/>
      <c r="AK57" s="18"/>
      <c r="AL57" s="18"/>
      <c r="AM57" s="15"/>
      <c r="AN57" s="16"/>
      <c r="AO57" s="17"/>
      <c r="AP57" s="16"/>
      <c r="AQ57" s="16"/>
      <c r="AR57" s="16"/>
      <c r="AS57" s="273"/>
    </row>
    <row r="58" spans="1:45" x14ac:dyDescent="0.25">
      <c r="A58" s="2" t="s">
        <v>384</v>
      </c>
      <c r="B58" s="28" t="s">
        <v>35</v>
      </c>
      <c r="C58" s="22" t="s">
        <v>483</v>
      </c>
      <c r="D58" s="22" t="s">
        <v>484</v>
      </c>
      <c r="E58" s="22" t="s">
        <v>329</v>
      </c>
      <c r="F58" s="5"/>
      <c r="G58" s="6">
        <f t="shared" si="5"/>
        <v>0</v>
      </c>
      <c r="H58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58" s="8">
        <v>0</v>
      </c>
      <c r="J58" s="8">
        <v>0</v>
      </c>
      <c r="K58" s="30">
        <v>0</v>
      </c>
      <c r="L58" s="31">
        <v>0</v>
      </c>
      <c r="M58" s="9">
        <v>0</v>
      </c>
      <c r="N58" s="32">
        <v>0</v>
      </c>
      <c r="O58" s="10">
        <f t="shared" si="6"/>
        <v>0</v>
      </c>
      <c r="P58" s="11">
        <f t="shared" si="7"/>
        <v>0</v>
      </c>
      <c r="Q58" s="12">
        <f t="shared" si="8"/>
        <v>0</v>
      </c>
      <c r="R58" s="13">
        <f t="shared" si="9"/>
        <v>0</v>
      </c>
      <c r="S58" s="14"/>
      <c r="T58" s="15"/>
      <c r="U58" s="16"/>
      <c r="V58" s="17"/>
      <c r="W58" s="18"/>
      <c r="X58" s="16"/>
      <c r="Y58" s="18"/>
      <c r="Z58" s="16"/>
      <c r="AA58" s="18"/>
      <c r="AB58" s="15"/>
      <c r="AC58" s="15"/>
      <c r="AD58" s="279"/>
      <c r="AE58" s="17"/>
      <c r="AF58" s="15"/>
      <c r="AG58" s="19"/>
      <c r="AH58" s="15"/>
      <c r="AI58" s="16"/>
      <c r="AJ58" s="15"/>
      <c r="AK58" s="18"/>
      <c r="AL58" s="18"/>
      <c r="AM58" s="15"/>
      <c r="AN58" s="16"/>
      <c r="AO58" s="17"/>
      <c r="AP58" s="16"/>
      <c r="AQ58" s="16"/>
      <c r="AR58" s="16"/>
      <c r="AS58" s="273"/>
    </row>
    <row r="59" spans="1:45" x14ac:dyDescent="0.25">
      <c r="A59" s="41" t="s">
        <v>384</v>
      </c>
      <c r="B59" s="28" t="s">
        <v>35</v>
      </c>
      <c r="C59" s="22" t="s">
        <v>471</v>
      </c>
      <c r="D59" s="22" t="s">
        <v>472</v>
      </c>
      <c r="E59" s="22" t="s">
        <v>27</v>
      </c>
      <c r="F59" s="54"/>
      <c r="G59" s="161">
        <f t="shared" si="5"/>
        <v>0</v>
      </c>
      <c r="H59" s="15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59" s="199">
        <v>0</v>
      </c>
      <c r="J59" s="200">
        <v>0</v>
      </c>
      <c r="K59" s="30">
        <v>0</v>
      </c>
      <c r="L59" s="31">
        <v>0</v>
      </c>
      <c r="M59" s="141">
        <v>0</v>
      </c>
      <c r="N59" s="139">
        <v>0</v>
      </c>
      <c r="O59" s="141">
        <f t="shared" si="6"/>
        <v>0</v>
      </c>
      <c r="P59" s="162">
        <f t="shared" si="7"/>
        <v>0</v>
      </c>
      <c r="Q59" s="163">
        <f t="shared" si="8"/>
        <v>0</v>
      </c>
      <c r="R59" s="164">
        <f t="shared" si="9"/>
        <v>0</v>
      </c>
      <c r="S59" s="165"/>
      <c r="T59" s="147"/>
      <c r="U59" s="148"/>
      <c r="V59" s="149"/>
      <c r="W59" s="4"/>
      <c r="X59" s="148"/>
      <c r="Y59" s="4"/>
      <c r="Z59" s="148"/>
      <c r="AA59" s="4"/>
      <c r="AB59" s="147"/>
      <c r="AC59" s="147"/>
      <c r="AD59" s="288"/>
      <c r="AE59" s="149"/>
      <c r="AF59" s="147"/>
      <c r="AG59" s="150"/>
      <c r="AH59" s="147"/>
      <c r="AI59" s="148"/>
      <c r="AJ59" s="147"/>
      <c r="AK59" s="4"/>
      <c r="AL59" s="4"/>
      <c r="AM59" s="147"/>
      <c r="AN59" s="148"/>
      <c r="AO59" s="149"/>
      <c r="AP59" s="148"/>
      <c r="AQ59" s="148"/>
      <c r="AR59" s="148"/>
      <c r="AS59" s="287"/>
    </row>
    <row r="60" spans="1:45" x14ac:dyDescent="0.25">
      <c r="A60" s="186" t="s">
        <v>384</v>
      </c>
      <c r="B60" s="186" t="s">
        <v>35</v>
      </c>
      <c r="C60" s="42" t="s">
        <v>686</v>
      </c>
      <c r="D60" s="42" t="s">
        <v>277</v>
      </c>
      <c r="E60" s="42" t="s">
        <v>27</v>
      </c>
      <c r="F60" s="129"/>
      <c r="G60" s="159">
        <f t="shared" si="5"/>
        <v>0</v>
      </c>
      <c r="H60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60" s="143">
        <v>0</v>
      </c>
      <c r="J60" s="52">
        <v>0</v>
      </c>
      <c r="K60" s="30">
        <v>0</v>
      </c>
      <c r="L60" s="31">
        <v>0</v>
      </c>
      <c r="M60" s="130">
        <v>0</v>
      </c>
      <c r="N60" s="140">
        <v>0</v>
      </c>
      <c r="O60" s="130">
        <f t="shared" si="6"/>
        <v>0</v>
      </c>
      <c r="P60" s="137">
        <f t="shared" si="7"/>
        <v>0</v>
      </c>
      <c r="Q60" s="138">
        <f t="shared" si="8"/>
        <v>0</v>
      </c>
      <c r="R60" s="144">
        <f t="shared" si="9"/>
        <v>0</v>
      </c>
      <c r="S60" s="146"/>
      <c r="T60" s="45"/>
      <c r="U60" s="46"/>
      <c r="V60" s="47"/>
      <c r="W60" s="44"/>
      <c r="X60" s="46"/>
      <c r="Y60" s="44"/>
      <c r="Z60" s="46"/>
      <c r="AA60" s="44"/>
      <c r="AB60" s="45"/>
      <c r="AC60" s="45"/>
      <c r="AD60" s="283"/>
      <c r="AE60" s="46"/>
      <c r="AF60" s="45"/>
      <c r="AG60" s="48"/>
      <c r="AH60" s="45"/>
      <c r="AI60" s="46"/>
      <c r="AJ60" s="45"/>
      <c r="AK60" s="44"/>
      <c r="AL60" s="44"/>
      <c r="AM60" s="45"/>
      <c r="AN60" s="46"/>
      <c r="AO60" s="47"/>
      <c r="AP60" s="46"/>
      <c r="AQ60" s="46"/>
      <c r="AR60" s="46"/>
      <c r="AS60" s="277"/>
    </row>
    <row r="61" spans="1:45" x14ac:dyDescent="0.25">
      <c r="A61" s="186" t="s">
        <v>384</v>
      </c>
      <c r="B61" s="193" t="s">
        <v>35</v>
      </c>
      <c r="C61" s="42" t="s">
        <v>502</v>
      </c>
      <c r="D61" s="42" t="s">
        <v>503</v>
      </c>
      <c r="E61" s="42" t="s">
        <v>27</v>
      </c>
      <c r="F61" s="129"/>
      <c r="G61" s="159">
        <f t="shared" si="5"/>
        <v>0</v>
      </c>
      <c r="H61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61" s="143">
        <v>0</v>
      </c>
      <c r="J61" s="52">
        <v>0</v>
      </c>
      <c r="K61" s="30">
        <v>0</v>
      </c>
      <c r="L61" s="31">
        <v>0</v>
      </c>
      <c r="M61" s="130">
        <v>0</v>
      </c>
      <c r="N61" s="140">
        <v>0</v>
      </c>
      <c r="O61" s="130">
        <f t="shared" si="6"/>
        <v>0</v>
      </c>
      <c r="P61" s="137">
        <f t="shared" si="7"/>
        <v>0</v>
      </c>
      <c r="Q61" s="138">
        <f t="shared" si="8"/>
        <v>0</v>
      </c>
      <c r="R61" s="144">
        <f t="shared" si="9"/>
        <v>0</v>
      </c>
      <c r="S61" s="146"/>
      <c r="T61" s="45"/>
      <c r="U61" s="46"/>
      <c r="V61" s="47"/>
      <c r="W61" s="44"/>
      <c r="X61" s="46"/>
      <c r="Y61" s="44"/>
      <c r="Z61" s="46"/>
      <c r="AA61" s="44"/>
      <c r="AB61" s="45"/>
      <c r="AC61" s="45"/>
      <c r="AD61" s="283"/>
      <c r="AE61" s="47"/>
      <c r="AF61" s="45"/>
      <c r="AG61" s="48"/>
      <c r="AH61" s="45"/>
      <c r="AI61" s="46"/>
      <c r="AJ61" s="45"/>
      <c r="AK61" s="44"/>
      <c r="AL61" s="44"/>
      <c r="AM61" s="45"/>
      <c r="AN61" s="46"/>
      <c r="AO61" s="47"/>
      <c r="AP61" s="46"/>
      <c r="AQ61" s="46"/>
      <c r="AR61" s="46"/>
      <c r="AS61" s="277"/>
    </row>
    <row r="62" spans="1:45" x14ac:dyDescent="0.25">
      <c r="A62" s="186" t="s">
        <v>384</v>
      </c>
      <c r="B62" s="193" t="s">
        <v>35</v>
      </c>
      <c r="C62" s="42" t="s">
        <v>453</v>
      </c>
      <c r="D62" s="42" t="s">
        <v>454</v>
      </c>
      <c r="E62" s="42" t="s">
        <v>292</v>
      </c>
      <c r="F62" s="129"/>
      <c r="G62" s="159">
        <f t="shared" si="5"/>
        <v>0</v>
      </c>
      <c r="H62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62" s="143">
        <v>0</v>
      </c>
      <c r="J62" s="52">
        <v>0</v>
      </c>
      <c r="K62" s="30">
        <v>0</v>
      </c>
      <c r="L62" s="31">
        <v>0</v>
      </c>
      <c r="M62" s="130">
        <v>0</v>
      </c>
      <c r="N62" s="140">
        <v>0</v>
      </c>
      <c r="O62" s="130">
        <f t="shared" si="6"/>
        <v>0</v>
      </c>
      <c r="P62" s="137">
        <f t="shared" si="7"/>
        <v>0</v>
      </c>
      <c r="Q62" s="138">
        <f t="shared" si="8"/>
        <v>0</v>
      </c>
      <c r="R62" s="144">
        <f t="shared" si="9"/>
        <v>0</v>
      </c>
      <c r="S62" s="146"/>
      <c r="T62" s="45"/>
      <c r="U62" s="46"/>
      <c r="V62" s="47"/>
      <c r="W62" s="44"/>
      <c r="X62" s="46"/>
      <c r="Y62" s="44"/>
      <c r="Z62" s="46"/>
      <c r="AA62" s="44"/>
      <c r="AB62" s="45"/>
      <c r="AC62" s="45"/>
      <c r="AD62" s="283"/>
      <c r="AE62" s="47"/>
      <c r="AF62" s="45"/>
      <c r="AG62" s="48"/>
      <c r="AH62" s="45"/>
      <c r="AI62" s="46"/>
      <c r="AJ62" s="45"/>
      <c r="AK62" s="44"/>
      <c r="AL62" s="44"/>
      <c r="AM62" s="45"/>
      <c r="AN62" s="46"/>
      <c r="AO62" s="47"/>
      <c r="AP62" s="46"/>
      <c r="AQ62" s="46"/>
      <c r="AR62" s="46"/>
      <c r="AS62" s="277"/>
    </row>
    <row r="63" spans="1:45" x14ac:dyDescent="0.25">
      <c r="A63" s="41" t="s">
        <v>384</v>
      </c>
      <c r="B63" s="41" t="s">
        <v>35</v>
      </c>
      <c r="C63" s="4" t="s">
        <v>772</v>
      </c>
      <c r="D63" s="4" t="s">
        <v>161</v>
      </c>
      <c r="E63" s="4" t="s">
        <v>67</v>
      </c>
      <c r="F63" s="160"/>
      <c r="G63" s="161">
        <f t="shared" si="5"/>
        <v>0</v>
      </c>
      <c r="H63" s="15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63" s="153">
        <v>0</v>
      </c>
      <c r="J63" s="29">
        <v>0</v>
      </c>
      <c r="K63" s="30">
        <v>0</v>
      </c>
      <c r="L63" s="31">
        <v>0</v>
      </c>
      <c r="M63" s="141">
        <v>0</v>
      </c>
      <c r="N63" s="139">
        <v>0</v>
      </c>
      <c r="O63" s="141">
        <f t="shared" si="6"/>
        <v>0</v>
      </c>
      <c r="P63" s="162">
        <f t="shared" si="7"/>
        <v>0</v>
      </c>
      <c r="Q63" s="163">
        <f t="shared" si="8"/>
        <v>0</v>
      </c>
      <c r="R63" s="164">
        <f t="shared" si="9"/>
        <v>0</v>
      </c>
      <c r="S63" s="165"/>
      <c r="T63" s="147"/>
      <c r="U63" s="148"/>
      <c r="V63" s="149"/>
      <c r="W63" s="4"/>
      <c r="X63" s="148"/>
      <c r="Y63" s="4"/>
      <c r="Z63" s="148"/>
      <c r="AA63" s="4"/>
      <c r="AB63" s="147"/>
      <c r="AC63" s="147"/>
      <c r="AD63" s="288"/>
      <c r="AE63" s="148"/>
      <c r="AF63" s="147"/>
      <c r="AG63" s="150"/>
      <c r="AH63" s="147"/>
      <c r="AI63" s="148"/>
      <c r="AJ63" s="147"/>
      <c r="AK63" s="4"/>
      <c r="AL63" s="4"/>
      <c r="AM63" s="147"/>
      <c r="AN63" s="148"/>
      <c r="AO63" s="149"/>
      <c r="AP63" s="148"/>
      <c r="AQ63" s="148"/>
      <c r="AR63" s="148"/>
      <c r="AS63" s="287"/>
    </row>
    <row r="64" spans="1:45" x14ac:dyDescent="0.25">
      <c r="A64" s="186" t="s">
        <v>384</v>
      </c>
      <c r="B64" s="157" t="s">
        <v>35</v>
      </c>
      <c r="C64" s="42" t="s">
        <v>489</v>
      </c>
      <c r="D64" s="42" t="s">
        <v>302</v>
      </c>
      <c r="E64" s="42" t="s">
        <v>67</v>
      </c>
      <c r="F64" s="129"/>
      <c r="G64" s="159">
        <f t="shared" si="5"/>
        <v>0</v>
      </c>
      <c r="H64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64" s="143">
        <v>0</v>
      </c>
      <c r="J64" s="52">
        <v>0</v>
      </c>
      <c r="K64" s="30">
        <v>0</v>
      </c>
      <c r="L64" s="31">
        <v>0</v>
      </c>
      <c r="M64" s="130">
        <v>0</v>
      </c>
      <c r="N64" s="140">
        <v>0</v>
      </c>
      <c r="O64" s="130">
        <f t="shared" si="6"/>
        <v>0</v>
      </c>
      <c r="P64" s="137">
        <f t="shared" si="7"/>
        <v>0</v>
      </c>
      <c r="Q64" s="138">
        <f t="shared" si="8"/>
        <v>0</v>
      </c>
      <c r="R64" s="144">
        <f t="shared" si="9"/>
        <v>0</v>
      </c>
      <c r="S64" s="146"/>
      <c r="T64" s="45"/>
      <c r="U64" s="46"/>
      <c r="V64" s="47"/>
      <c r="W64" s="44"/>
      <c r="X64" s="46"/>
      <c r="Y64" s="44"/>
      <c r="Z64" s="46"/>
      <c r="AA64" s="44"/>
      <c r="AB64" s="45"/>
      <c r="AC64" s="45"/>
      <c r="AD64" s="283"/>
      <c r="AE64" s="47"/>
      <c r="AF64" s="45"/>
      <c r="AG64" s="48"/>
      <c r="AH64" s="45"/>
      <c r="AI64" s="46"/>
      <c r="AJ64" s="45"/>
      <c r="AK64" s="44"/>
      <c r="AL64" s="44"/>
      <c r="AM64" s="45"/>
      <c r="AN64" s="46"/>
      <c r="AO64" s="47"/>
      <c r="AP64" s="46"/>
      <c r="AQ64" s="46"/>
      <c r="AR64" s="46"/>
      <c r="AS64" s="277"/>
    </row>
    <row r="65" spans="1:45" x14ac:dyDescent="0.25">
      <c r="A65" s="154" t="s">
        <v>384</v>
      </c>
      <c r="B65" s="157" t="s">
        <v>35</v>
      </c>
      <c r="C65" s="42" t="s">
        <v>414</v>
      </c>
      <c r="D65" s="42" t="s">
        <v>415</v>
      </c>
      <c r="E65" s="42" t="s">
        <v>67</v>
      </c>
      <c r="F65" s="129"/>
      <c r="G65" s="159">
        <f t="shared" si="5"/>
        <v>0</v>
      </c>
      <c r="H65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65" s="143">
        <v>0</v>
      </c>
      <c r="J65" s="52">
        <v>0</v>
      </c>
      <c r="K65" s="30">
        <v>0</v>
      </c>
      <c r="L65" s="31">
        <v>0</v>
      </c>
      <c r="M65" s="130">
        <v>0</v>
      </c>
      <c r="N65" s="140">
        <v>0</v>
      </c>
      <c r="O65" s="130">
        <f t="shared" si="6"/>
        <v>0</v>
      </c>
      <c r="P65" s="137">
        <f t="shared" si="7"/>
        <v>0</v>
      </c>
      <c r="Q65" s="138">
        <f t="shared" si="8"/>
        <v>0</v>
      </c>
      <c r="R65" s="144">
        <f t="shared" si="9"/>
        <v>0</v>
      </c>
      <c r="S65" s="146"/>
      <c r="T65" s="45"/>
      <c r="U65" s="46"/>
      <c r="V65" s="47"/>
      <c r="W65" s="44"/>
      <c r="X65" s="46"/>
      <c r="Y65" s="44"/>
      <c r="Z65" s="46"/>
      <c r="AA65" s="44"/>
      <c r="AB65" s="45"/>
      <c r="AC65" s="45"/>
      <c r="AD65" s="283"/>
      <c r="AE65" s="47"/>
      <c r="AF65" s="45"/>
      <c r="AG65" s="48"/>
      <c r="AH65" s="45"/>
      <c r="AI65" s="46"/>
      <c r="AJ65" s="45"/>
      <c r="AK65" s="44"/>
      <c r="AL65" s="44"/>
      <c r="AM65" s="45"/>
      <c r="AN65" s="46"/>
      <c r="AO65" s="47"/>
      <c r="AP65" s="46"/>
      <c r="AQ65" s="46"/>
      <c r="AR65" s="46"/>
      <c r="AS65" s="277"/>
    </row>
    <row r="66" spans="1:45" x14ac:dyDescent="0.25">
      <c r="A66" s="154" t="s">
        <v>384</v>
      </c>
      <c r="B66" s="127" t="s">
        <v>35</v>
      </c>
      <c r="C66" s="44" t="s">
        <v>773</v>
      </c>
      <c r="D66" s="44" t="s">
        <v>460</v>
      </c>
      <c r="E66" s="44" t="s">
        <v>67</v>
      </c>
      <c r="F66" s="129"/>
      <c r="G66" s="159">
        <f t="shared" ref="G66:G97" si="10">SUM(O66,P66,R66)</f>
        <v>0</v>
      </c>
      <c r="H66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66" s="143">
        <v>0</v>
      </c>
      <c r="J66" s="52">
        <v>0</v>
      </c>
      <c r="K66" s="30">
        <v>0</v>
      </c>
      <c r="L66" s="31">
        <v>0</v>
      </c>
      <c r="M66" s="130">
        <v>0</v>
      </c>
      <c r="N66" s="140">
        <v>0</v>
      </c>
      <c r="O66" s="130">
        <f t="shared" ref="O66:O97" si="11">SUM(Q66,S66,X66,AC66,AF66,AI66,AJ66,AL66,AP66)</f>
        <v>0</v>
      </c>
      <c r="P66" s="137">
        <f t="shared" ref="P66:P97" si="12">SUM(T66,Y66,AB66,AD66,AG66,AM66,AR66,AS66)</f>
        <v>0</v>
      </c>
      <c r="Q66" s="138">
        <f t="shared" ref="Q66:Q97" si="13">SUM(U66,W66,Z66,AE66,AH66,AN66, AQ66)</f>
        <v>0</v>
      </c>
      <c r="R66" s="144">
        <f t="shared" ref="R66:R97" si="14">SUM(V66,AA66,AK66,AO66)</f>
        <v>0</v>
      </c>
      <c r="S66" s="146"/>
      <c r="T66" s="45"/>
      <c r="U66" s="46"/>
      <c r="V66" s="47"/>
      <c r="W66" s="44"/>
      <c r="X66" s="46"/>
      <c r="Y66" s="44"/>
      <c r="Z66" s="46"/>
      <c r="AA66" s="44"/>
      <c r="AB66" s="45"/>
      <c r="AC66" s="45"/>
      <c r="AD66" s="283"/>
      <c r="AE66" s="46"/>
      <c r="AF66" s="45"/>
      <c r="AG66" s="48"/>
      <c r="AH66" s="45"/>
      <c r="AI66" s="46"/>
      <c r="AJ66" s="45"/>
      <c r="AK66" s="44"/>
      <c r="AL66" s="44"/>
      <c r="AM66" s="45"/>
      <c r="AN66" s="46"/>
      <c r="AO66" s="47"/>
      <c r="AP66" s="46"/>
      <c r="AQ66" s="46"/>
      <c r="AR66" s="46"/>
      <c r="AS66" s="277"/>
    </row>
    <row r="67" spans="1:45" x14ac:dyDescent="0.25">
      <c r="A67" s="154" t="s">
        <v>384</v>
      </c>
      <c r="B67" s="157" t="s">
        <v>35</v>
      </c>
      <c r="C67" s="42" t="s">
        <v>411</v>
      </c>
      <c r="D67" s="42" t="s">
        <v>139</v>
      </c>
      <c r="E67" s="42" t="s">
        <v>67</v>
      </c>
      <c r="F67" s="129"/>
      <c r="G67" s="159">
        <f t="shared" si="10"/>
        <v>0</v>
      </c>
      <c r="H67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67" s="143">
        <v>0</v>
      </c>
      <c r="J67" s="52">
        <v>0</v>
      </c>
      <c r="K67" s="30">
        <v>0</v>
      </c>
      <c r="L67" s="31">
        <v>0</v>
      </c>
      <c r="M67" s="130">
        <v>0</v>
      </c>
      <c r="N67" s="140">
        <v>0</v>
      </c>
      <c r="O67" s="130">
        <f t="shared" si="11"/>
        <v>0</v>
      </c>
      <c r="P67" s="137">
        <f t="shared" si="12"/>
        <v>0</v>
      </c>
      <c r="Q67" s="138">
        <f t="shared" si="13"/>
        <v>0</v>
      </c>
      <c r="R67" s="144">
        <f t="shared" si="14"/>
        <v>0</v>
      </c>
      <c r="S67" s="146"/>
      <c r="T67" s="45"/>
      <c r="U67" s="46"/>
      <c r="V67" s="47"/>
      <c r="W67" s="44"/>
      <c r="X67" s="46"/>
      <c r="Y67" s="44"/>
      <c r="Z67" s="46"/>
      <c r="AA67" s="44"/>
      <c r="AB67" s="45"/>
      <c r="AC67" s="45"/>
      <c r="AD67" s="283"/>
      <c r="AE67" s="47"/>
      <c r="AF67" s="45"/>
      <c r="AG67" s="48"/>
      <c r="AH67" s="45"/>
      <c r="AI67" s="46"/>
      <c r="AJ67" s="45"/>
      <c r="AK67" s="44"/>
      <c r="AL67" s="44"/>
      <c r="AM67" s="45"/>
      <c r="AN67" s="46"/>
      <c r="AO67" s="47"/>
      <c r="AP67" s="46"/>
      <c r="AQ67" s="46"/>
      <c r="AR67" s="46"/>
      <c r="AS67" s="277"/>
    </row>
    <row r="68" spans="1:45" x14ac:dyDescent="0.25">
      <c r="A68" s="186" t="s">
        <v>384</v>
      </c>
      <c r="B68" s="157" t="s">
        <v>35</v>
      </c>
      <c r="C68" s="42" t="s">
        <v>475</v>
      </c>
      <c r="D68" s="42" t="s">
        <v>476</v>
      </c>
      <c r="E68" s="42" t="s">
        <v>111</v>
      </c>
      <c r="F68" s="129"/>
      <c r="G68" s="183">
        <f t="shared" si="10"/>
        <v>0</v>
      </c>
      <c r="H68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68" s="196">
        <v>0</v>
      </c>
      <c r="J68" s="52">
        <v>0</v>
      </c>
      <c r="K68" s="30">
        <v>0</v>
      </c>
      <c r="L68" s="31">
        <v>0</v>
      </c>
      <c r="M68" s="197">
        <v>0</v>
      </c>
      <c r="N68" s="140">
        <v>0</v>
      </c>
      <c r="O68" s="197">
        <f t="shared" si="11"/>
        <v>0</v>
      </c>
      <c r="P68" s="137">
        <f t="shared" si="12"/>
        <v>0</v>
      </c>
      <c r="Q68" s="138">
        <f t="shared" si="13"/>
        <v>0</v>
      </c>
      <c r="R68" s="144">
        <f t="shared" si="14"/>
        <v>0</v>
      </c>
      <c r="S68" s="198"/>
      <c r="T68" s="45"/>
      <c r="U68" s="46"/>
      <c r="V68" s="47"/>
      <c r="W68" s="44"/>
      <c r="X68" s="46"/>
      <c r="Y68" s="44"/>
      <c r="Z68" s="46"/>
      <c r="AA68" s="44"/>
      <c r="AB68" s="45"/>
      <c r="AC68" s="45"/>
      <c r="AD68" s="283"/>
      <c r="AE68" s="47"/>
      <c r="AF68" s="45"/>
      <c r="AG68" s="48"/>
      <c r="AH68" s="45"/>
      <c r="AI68" s="46"/>
      <c r="AJ68" s="45"/>
      <c r="AK68" s="44"/>
      <c r="AL68" s="44"/>
      <c r="AM68" s="45"/>
      <c r="AN68" s="46"/>
      <c r="AO68" s="47"/>
      <c r="AP68" s="46"/>
      <c r="AQ68" s="46"/>
      <c r="AR68" s="46"/>
      <c r="AS68" s="277"/>
    </row>
    <row r="69" spans="1:45" x14ac:dyDescent="0.25">
      <c r="A69" s="186" t="s">
        <v>384</v>
      </c>
      <c r="B69" s="157" t="s">
        <v>35</v>
      </c>
      <c r="C69" s="42" t="s">
        <v>470</v>
      </c>
      <c r="D69" s="42" t="s">
        <v>96</v>
      </c>
      <c r="E69" s="42" t="s">
        <v>111</v>
      </c>
      <c r="F69" s="129"/>
      <c r="G69" s="183">
        <f t="shared" si="10"/>
        <v>0</v>
      </c>
      <c r="H69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69" s="196">
        <v>0</v>
      </c>
      <c r="J69" s="52">
        <v>0</v>
      </c>
      <c r="K69" s="30">
        <v>0</v>
      </c>
      <c r="L69" s="31">
        <v>0</v>
      </c>
      <c r="M69" s="197">
        <v>0</v>
      </c>
      <c r="N69" s="140">
        <v>0</v>
      </c>
      <c r="O69" s="197">
        <f t="shared" si="11"/>
        <v>0</v>
      </c>
      <c r="P69" s="137">
        <f t="shared" si="12"/>
        <v>0</v>
      </c>
      <c r="Q69" s="138">
        <f t="shared" si="13"/>
        <v>0</v>
      </c>
      <c r="R69" s="144">
        <f t="shared" si="14"/>
        <v>0</v>
      </c>
      <c r="S69" s="198"/>
      <c r="T69" s="45"/>
      <c r="U69" s="46"/>
      <c r="V69" s="47"/>
      <c r="W69" s="44"/>
      <c r="X69" s="46"/>
      <c r="Y69" s="44"/>
      <c r="Z69" s="46"/>
      <c r="AA69" s="44"/>
      <c r="AB69" s="45"/>
      <c r="AC69" s="45"/>
      <c r="AD69" s="283"/>
      <c r="AE69" s="47"/>
      <c r="AF69" s="45"/>
      <c r="AG69" s="48"/>
      <c r="AH69" s="45"/>
      <c r="AI69" s="46"/>
      <c r="AJ69" s="45"/>
      <c r="AK69" s="44"/>
      <c r="AL69" s="44"/>
      <c r="AM69" s="45"/>
      <c r="AN69" s="46"/>
      <c r="AO69" s="47"/>
      <c r="AP69" s="46"/>
      <c r="AQ69" s="46"/>
      <c r="AR69" s="46"/>
      <c r="AS69" s="277"/>
    </row>
    <row r="70" spans="1:45" x14ac:dyDescent="0.25">
      <c r="A70" s="186" t="s">
        <v>384</v>
      </c>
      <c r="B70" s="127" t="s">
        <v>35</v>
      </c>
      <c r="C70" s="42" t="s">
        <v>600</v>
      </c>
      <c r="D70" s="42" t="s">
        <v>601</v>
      </c>
      <c r="E70" s="42" t="s">
        <v>111</v>
      </c>
      <c r="F70" s="129"/>
      <c r="G70" s="183">
        <f t="shared" si="10"/>
        <v>0</v>
      </c>
      <c r="H70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70" s="196">
        <v>0</v>
      </c>
      <c r="J70" s="52">
        <v>0</v>
      </c>
      <c r="K70" s="30">
        <v>0</v>
      </c>
      <c r="L70" s="31">
        <v>0</v>
      </c>
      <c r="M70" s="197">
        <v>0</v>
      </c>
      <c r="N70" s="140">
        <v>0</v>
      </c>
      <c r="O70" s="197">
        <f t="shared" si="11"/>
        <v>0</v>
      </c>
      <c r="P70" s="137">
        <f t="shared" si="12"/>
        <v>0</v>
      </c>
      <c r="Q70" s="138">
        <f t="shared" si="13"/>
        <v>0</v>
      </c>
      <c r="R70" s="144">
        <f t="shared" si="14"/>
        <v>0</v>
      </c>
      <c r="S70" s="198"/>
      <c r="T70" s="45"/>
      <c r="U70" s="46"/>
      <c r="V70" s="47"/>
      <c r="W70" s="44"/>
      <c r="X70" s="46"/>
      <c r="Y70" s="44"/>
      <c r="Z70" s="46"/>
      <c r="AA70" s="44"/>
      <c r="AB70" s="45"/>
      <c r="AC70" s="45"/>
      <c r="AD70" s="283"/>
      <c r="AE70" s="46"/>
      <c r="AF70" s="45"/>
      <c r="AG70" s="48"/>
      <c r="AH70" s="45"/>
      <c r="AI70" s="46"/>
      <c r="AJ70" s="45"/>
      <c r="AK70" s="44"/>
      <c r="AL70" s="44"/>
      <c r="AM70" s="45"/>
      <c r="AN70" s="46"/>
      <c r="AO70" s="47"/>
      <c r="AP70" s="46"/>
      <c r="AQ70" s="46"/>
      <c r="AR70" s="46"/>
      <c r="AS70" s="277"/>
    </row>
    <row r="71" spans="1:45" x14ac:dyDescent="0.25">
      <c r="A71" s="154" t="s">
        <v>384</v>
      </c>
      <c r="B71" s="127" t="s">
        <v>35</v>
      </c>
      <c r="C71" s="44" t="s">
        <v>711</v>
      </c>
      <c r="D71" s="44" t="s">
        <v>150</v>
      </c>
      <c r="E71" s="44" t="s">
        <v>77</v>
      </c>
      <c r="F71" s="129"/>
      <c r="G71" s="183">
        <f t="shared" si="10"/>
        <v>0</v>
      </c>
      <c r="H71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71" s="196">
        <v>0</v>
      </c>
      <c r="J71" s="52">
        <v>0</v>
      </c>
      <c r="K71" s="30">
        <v>0</v>
      </c>
      <c r="L71" s="31">
        <v>0</v>
      </c>
      <c r="M71" s="197">
        <v>0</v>
      </c>
      <c r="N71" s="140">
        <v>0</v>
      </c>
      <c r="O71" s="197">
        <f t="shared" si="11"/>
        <v>0</v>
      </c>
      <c r="P71" s="137">
        <f t="shared" si="12"/>
        <v>0</v>
      </c>
      <c r="Q71" s="138">
        <f t="shared" si="13"/>
        <v>0</v>
      </c>
      <c r="R71" s="144">
        <f t="shared" si="14"/>
        <v>0</v>
      </c>
      <c r="S71" s="198"/>
      <c r="T71" s="45"/>
      <c r="U71" s="46"/>
      <c r="V71" s="47"/>
      <c r="W71" s="44"/>
      <c r="X71" s="46"/>
      <c r="Y71" s="44"/>
      <c r="Z71" s="46"/>
      <c r="AA71" s="44"/>
      <c r="AB71" s="45"/>
      <c r="AC71" s="45"/>
      <c r="AD71" s="283"/>
      <c r="AE71" s="46"/>
      <c r="AF71" s="45"/>
      <c r="AG71" s="48"/>
      <c r="AH71" s="45"/>
      <c r="AI71" s="46"/>
      <c r="AJ71" s="45"/>
      <c r="AK71" s="44"/>
      <c r="AL71" s="44"/>
      <c r="AM71" s="45"/>
      <c r="AN71" s="46"/>
      <c r="AO71" s="47"/>
      <c r="AP71" s="46"/>
      <c r="AQ71" s="46"/>
      <c r="AR71" s="46"/>
      <c r="AS71" s="277"/>
    </row>
    <row r="72" spans="1:45" x14ac:dyDescent="0.25">
      <c r="A72" s="154" t="s">
        <v>384</v>
      </c>
      <c r="B72" s="127" t="s">
        <v>35</v>
      </c>
      <c r="C72" s="42" t="s">
        <v>638</v>
      </c>
      <c r="D72" s="42" t="s">
        <v>639</v>
      </c>
      <c r="E72" s="42" t="s">
        <v>77</v>
      </c>
      <c r="F72" s="129"/>
      <c r="G72" s="183">
        <f t="shared" si="10"/>
        <v>0</v>
      </c>
      <c r="H72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72" s="196">
        <v>0</v>
      </c>
      <c r="J72" s="52">
        <v>0</v>
      </c>
      <c r="K72" s="30">
        <v>0</v>
      </c>
      <c r="L72" s="31">
        <v>0</v>
      </c>
      <c r="M72" s="197">
        <v>0</v>
      </c>
      <c r="N72" s="140">
        <v>0</v>
      </c>
      <c r="O72" s="197">
        <f t="shared" si="11"/>
        <v>0</v>
      </c>
      <c r="P72" s="137">
        <f t="shared" si="12"/>
        <v>0</v>
      </c>
      <c r="Q72" s="138">
        <f t="shared" si="13"/>
        <v>0</v>
      </c>
      <c r="R72" s="144">
        <f t="shared" si="14"/>
        <v>0</v>
      </c>
      <c r="S72" s="198"/>
      <c r="T72" s="45"/>
      <c r="U72" s="46"/>
      <c r="V72" s="47"/>
      <c r="W72" s="44"/>
      <c r="X72" s="46"/>
      <c r="Y72" s="44"/>
      <c r="Z72" s="46"/>
      <c r="AA72" s="44"/>
      <c r="AB72" s="45"/>
      <c r="AC72" s="45"/>
      <c r="AD72" s="283"/>
      <c r="AE72" s="46"/>
      <c r="AF72" s="45"/>
      <c r="AG72" s="48"/>
      <c r="AH72" s="45"/>
      <c r="AI72" s="46"/>
      <c r="AJ72" s="45"/>
      <c r="AK72" s="44"/>
      <c r="AL72" s="44"/>
      <c r="AM72" s="45"/>
      <c r="AN72" s="46"/>
      <c r="AO72" s="47"/>
      <c r="AP72" s="46"/>
      <c r="AQ72" s="46"/>
      <c r="AR72" s="46"/>
      <c r="AS72" s="277"/>
    </row>
    <row r="73" spans="1:45" x14ac:dyDescent="0.25">
      <c r="A73" s="154" t="s">
        <v>384</v>
      </c>
      <c r="B73" s="127" t="s">
        <v>35</v>
      </c>
      <c r="C73" s="44" t="s">
        <v>623</v>
      </c>
      <c r="D73" s="44" t="s">
        <v>624</v>
      </c>
      <c r="E73" s="44" t="s">
        <v>77</v>
      </c>
      <c r="F73" s="129"/>
      <c r="G73" s="183">
        <f t="shared" si="10"/>
        <v>0</v>
      </c>
      <c r="H73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73" s="196">
        <v>0</v>
      </c>
      <c r="J73" s="52">
        <v>0</v>
      </c>
      <c r="K73" s="30">
        <v>0</v>
      </c>
      <c r="L73" s="31">
        <v>0</v>
      </c>
      <c r="M73" s="197">
        <v>0</v>
      </c>
      <c r="N73" s="140">
        <v>0</v>
      </c>
      <c r="O73" s="197">
        <f t="shared" si="11"/>
        <v>0</v>
      </c>
      <c r="P73" s="137">
        <f t="shared" si="12"/>
        <v>0</v>
      </c>
      <c r="Q73" s="138">
        <f t="shared" si="13"/>
        <v>0</v>
      </c>
      <c r="R73" s="144">
        <f t="shared" si="14"/>
        <v>0</v>
      </c>
      <c r="S73" s="198"/>
      <c r="T73" s="45"/>
      <c r="U73" s="46"/>
      <c r="V73" s="47"/>
      <c r="W73" s="44"/>
      <c r="X73" s="46"/>
      <c r="Y73" s="44"/>
      <c r="Z73" s="46"/>
      <c r="AA73" s="44"/>
      <c r="AB73" s="45"/>
      <c r="AC73" s="45"/>
      <c r="AD73" s="283"/>
      <c r="AE73" s="46"/>
      <c r="AF73" s="45"/>
      <c r="AG73" s="48"/>
      <c r="AH73" s="45"/>
      <c r="AI73" s="46"/>
      <c r="AJ73" s="45"/>
      <c r="AK73" s="44"/>
      <c r="AL73" s="44"/>
      <c r="AM73" s="45"/>
      <c r="AN73" s="46"/>
      <c r="AO73" s="47"/>
      <c r="AP73" s="46"/>
      <c r="AQ73" s="46"/>
      <c r="AR73" s="46"/>
      <c r="AS73" s="277"/>
    </row>
    <row r="74" spans="1:45" x14ac:dyDescent="0.25">
      <c r="A74" s="154" t="s">
        <v>384</v>
      </c>
      <c r="B74" s="157" t="s">
        <v>35</v>
      </c>
      <c r="C74" s="42" t="s">
        <v>492</v>
      </c>
      <c r="D74" s="42" t="s">
        <v>493</v>
      </c>
      <c r="E74" s="42" t="s">
        <v>77</v>
      </c>
      <c r="F74" s="129"/>
      <c r="G74" s="183">
        <f t="shared" si="10"/>
        <v>0</v>
      </c>
      <c r="H74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74" s="196">
        <v>0</v>
      </c>
      <c r="J74" s="52">
        <v>0</v>
      </c>
      <c r="K74" s="30">
        <v>0</v>
      </c>
      <c r="L74" s="31">
        <v>0</v>
      </c>
      <c r="M74" s="197">
        <v>0</v>
      </c>
      <c r="N74" s="140">
        <v>0</v>
      </c>
      <c r="O74" s="197">
        <f t="shared" si="11"/>
        <v>0</v>
      </c>
      <c r="P74" s="137">
        <f t="shared" si="12"/>
        <v>0</v>
      </c>
      <c r="Q74" s="138">
        <f t="shared" si="13"/>
        <v>0</v>
      </c>
      <c r="R74" s="144">
        <f t="shared" si="14"/>
        <v>0</v>
      </c>
      <c r="S74" s="204"/>
      <c r="T74" s="45"/>
      <c r="U74" s="46"/>
      <c r="V74" s="47"/>
      <c r="W74" s="44"/>
      <c r="X74" s="46"/>
      <c r="Y74" s="44"/>
      <c r="Z74" s="46"/>
      <c r="AA74" s="44"/>
      <c r="AB74" s="45"/>
      <c r="AC74" s="45"/>
      <c r="AD74" s="283"/>
      <c r="AE74" s="47"/>
      <c r="AF74" s="45"/>
      <c r="AG74" s="48"/>
      <c r="AH74" s="45"/>
      <c r="AI74" s="46"/>
      <c r="AJ74" s="45"/>
      <c r="AK74" s="44"/>
      <c r="AL74" s="44"/>
      <c r="AM74" s="45"/>
      <c r="AN74" s="46"/>
      <c r="AO74" s="47"/>
      <c r="AP74" s="46"/>
      <c r="AQ74" s="46"/>
      <c r="AR74" s="46"/>
      <c r="AS74" s="277"/>
    </row>
    <row r="75" spans="1:45" x14ac:dyDescent="0.25">
      <c r="A75" s="154" t="s">
        <v>384</v>
      </c>
      <c r="B75" s="157" t="s">
        <v>35</v>
      </c>
      <c r="C75" s="42" t="s">
        <v>500</v>
      </c>
      <c r="D75" s="42" t="s">
        <v>501</v>
      </c>
      <c r="E75" s="42" t="s">
        <v>101</v>
      </c>
      <c r="F75" s="129"/>
      <c r="G75" s="183">
        <f t="shared" si="10"/>
        <v>0</v>
      </c>
      <c r="H75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75" s="196">
        <v>0</v>
      </c>
      <c r="J75" s="52">
        <v>0</v>
      </c>
      <c r="K75" s="30">
        <v>0</v>
      </c>
      <c r="L75" s="31">
        <v>0</v>
      </c>
      <c r="M75" s="197">
        <v>0</v>
      </c>
      <c r="N75" s="140">
        <v>0</v>
      </c>
      <c r="O75" s="197">
        <f t="shared" si="11"/>
        <v>0</v>
      </c>
      <c r="P75" s="137">
        <f t="shared" si="12"/>
        <v>0</v>
      </c>
      <c r="Q75" s="138">
        <f t="shared" si="13"/>
        <v>0</v>
      </c>
      <c r="R75" s="144">
        <f t="shared" si="14"/>
        <v>0</v>
      </c>
      <c r="S75" s="198"/>
      <c r="T75" s="45"/>
      <c r="U75" s="46"/>
      <c r="V75" s="47"/>
      <c r="W75" s="44"/>
      <c r="X75" s="46"/>
      <c r="Y75" s="44"/>
      <c r="Z75" s="46"/>
      <c r="AA75" s="44"/>
      <c r="AB75" s="45"/>
      <c r="AC75" s="45"/>
      <c r="AD75" s="283"/>
      <c r="AE75" s="47"/>
      <c r="AF75" s="45"/>
      <c r="AG75" s="48"/>
      <c r="AH75" s="45"/>
      <c r="AI75" s="46"/>
      <c r="AJ75" s="45"/>
      <c r="AK75" s="44"/>
      <c r="AL75" s="44"/>
      <c r="AM75" s="45"/>
      <c r="AN75" s="46"/>
      <c r="AO75" s="47"/>
      <c r="AP75" s="46"/>
      <c r="AQ75" s="46"/>
      <c r="AR75" s="46"/>
      <c r="AS75" s="277"/>
    </row>
    <row r="76" spans="1:45" x14ac:dyDescent="0.25">
      <c r="A76" s="154" t="s">
        <v>384</v>
      </c>
      <c r="B76" s="157" t="s">
        <v>35</v>
      </c>
      <c r="C76" s="42" t="s">
        <v>481</v>
      </c>
      <c r="D76" s="42" t="s">
        <v>482</v>
      </c>
      <c r="E76" s="42" t="s">
        <v>155</v>
      </c>
      <c r="F76" s="129"/>
      <c r="G76" s="183">
        <f t="shared" si="10"/>
        <v>0</v>
      </c>
      <c r="H76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76" s="196">
        <v>0</v>
      </c>
      <c r="J76" s="52">
        <v>0</v>
      </c>
      <c r="K76" s="30">
        <v>0</v>
      </c>
      <c r="L76" s="31">
        <v>0</v>
      </c>
      <c r="M76" s="197">
        <v>0</v>
      </c>
      <c r="N76" s="140">
        <v>0</v>
      </c>
      <c r="O76" s="197">
        <f t="shared" si="11"/>
        <v>0</v>
      </c>
      <c r="P76" s="137">
        <f t="shared" si="12"/>
        <v>0</v>
      </c>
      <c r="Q76" s="138">
        <f t="shared" si="13"/>
        <v>0</v>
      </c>
      <c r="R76" s="144">
        <f t="shared" si="14"/>
        <v>0</v>
      </c>
      <c r="S76" s="198"/>
      <c r="T76" s="45"/>
      <c r="U76" s="46"/>
      <c r="V76" s="47"/>
      <c r="W76" s="44"/>
      <c r="X76" s="46"/>
      <c r="Y76" s="44"/>
      <c r="Z76" s="46"/>
      <c r="AA76" s="44"/>
      <c r="AB76" s="45"/>
      <c r="AC76" s="45"/>
      <c r="AD76" s="283"/>
      <c r="AE76" s="47"/>
      <c r="AF76" s="45"/>
      <c r="AG76" s="48"/>
      <c r="AH76" s="45"/>
      <c r="AI76" s="46"/>
      <c r="AJ76" s="45"/>
      <c r="AK76" s="44"/>
      <c r="AL76" s="44"/>
      <c r="AM76" s="45"/>
      <c r="AN76" s="46"/>
      <c r="AO76" s="47"/>
      <c r="AP76" s="46"/>
      <c r="AQ76" s="46"/>
      <c r="AR76" s="46"/>
      <c r="AS76" s="277"/>
    </row>
    <row r="77" spans="1:45" x14ac:dyDescent="0.25">
      <c r="A77" s="154" t="s">
        <v>384</v>
      </c>
      <c r="B77" s="127" t="s">
        <v>35</v>
      </c>
      <c r="C77" s="44" t="s">
        <v>851</v>
      </c>
      <c r="D77" s="44" t="s">
        <v>852</v>
      </c>
      <c r="E77" s="44" t="s">
        <v>853</v>
      </c>
      <c r="F77" s="129"/>
      <c r="G77" s="183">
        <f t="shared" si="10"/>
        <v>0</v>
      </c>
      <c r="H77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10</v>
      </c>
      <c r="I77" s="196">
        <v>0</v>
      </c>
      <c r="J77" s="52">
        <v>0</v>
      </c>
      <c r="K77" s="30">
        <v>0</v>
      </c>
      <c r="L77" s="31">
        <v>0</v>
      </c>
      <c r="M77" s="197">
        <v>10</v>
      </c>
      <c r="N77" s="140">
        <v>0</v>
      </c>
      <c r="O77" s="197">
        <f t="shared" si="11"/>
        <v>0</v>
      </c>
      <c r="P77" s="137">
        <f t="shared" si="12"/>
        <v>0</v>
      </c>
      <c r="Q77" s="138">
        <f t="shared" si="13"/>
        <v>0</v>
      </c>
      <c r="R77" s="144">
        <f t="shared" si="14"/>
        <v>0</v>
      </c>
      <c r="S77" s="198"/>
      <c r="T77" s="45"/>
      <c r="U77" s="46"/>
      <c r="V77" s="47"/>
      <c r="W77" s="44"/>
      <c r="X77" s="46"/>
      <c r="Y77" s="44"/>
      <c r="Z77" s="46"/>
      <c r="AA77" s="44"/>
      <c r="AB77" s="45"/>
      <c r="AC77" s="45"/>
      <c r="AD77" s="283"/>
      <c r="AE77" s="46"/>
      <c r="AF77" s="45"/>
      <c r="AG77" s="48"/>
      <c r="AH77" s="45"/>
      <c r="AI77" s="46"/>
      <c r="AJ77" s="45"/>
      <c r="AK77" s="44"/>
      <c r="AL77" s="44"/>
      <c r="AM77" s="45"/>
      <c r="AN77" s="46"/>
      <c r="AO77" s="47"/>
      <c r="AP77" s="46"/>
      <c r="AQ77" s="46"/>
      <c r="AR77" s="46"/>
      <c r="AS77" s="277"/>
    </row>
    <row r="78" spans="1:45" x14ac:dyDescent="0.25">
      <c r="A78" s="154" t="s">
        <v>384</v>
      </c>
      <c r="B78" s="127" t="s">
        <v>35</v>
      </c>
      <c r="C78" s="44" t="s">
        <v>878</v>
      </c>
      <c r="D78" s="44" t="s">
        <v>611</v>
      </c>
      <c r="E78" s="44" t="s">
        <v>52</v>
      </c>
      <c r="F78" s="129"/>
      <c r="G78" s="183">
        <f t="shared" si="10"/>
        <v>0</v>
      </c>
      <c r="H78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78" s="196">
        <v>0</v>
      </c>
      <c r="J78" s="52">
        <v>0</v>
      </c>
      <c r="K78" s="30">
        <v>0</v>
      </c>
      <c r="L78" s="31">
        <v>0</v>
      </c>
      <c r="M78" s="197">
        <v>0</v>
      </c>
      <c r="N78" s="140">
        <v>0</v>
      </c>
      <c r="O78" s="197">
        <f t="shared" si="11"/>
        <v>0</v>
      </c>
      <c r="P78" s="137">
        <f t="shared" si="12"/>
        <v>0</v>
      </c>
      <c r="Q78" s="138">
        <f t="shared" si="13"/>
        <v>0</v>
      </c>
      <c r="R78" s="144">
        <f t="shared" si="14"/>
        <v>0</v>
      </c>
      <c r="S78" s="198"/>
      <c r="T78" s="45"/>
      <c r="U78" s="46"/>
      <c r="V78" s="47"/>
      <c r="W78" s="44"/>
      <c r="X78" s="46"/>
      <c r="Y78" s="44"/>
      <c r="Z78" s="46"/>
      <c r="AA78" s="44"/>
      <c r="AB78" s="45"/>
      <c r="AC78" s="45"/>
      <c r="AD78" s="283"/>
      <c r="AE78" s="46"/>
      <c r="AF78" s="45"/>
      <c r="AG78" s="48"/>
      <c r="AH78" s="45"/>
      <c r="AI78" s="46"/>
      <c r="AJ78" s="45"/>
      <c r="AK78" s="44"/>
      <c r="AL78" s="44"/>
      <c r="AM78" s="45"/>
      <c r="AN78" s="46"/>
      <c r="AO78" s="47"/>
      <c r="AP78" s="46"/>
      <c r="AQ78" s="46"/>
      <c r="AR78" s="46"/>
      <c r="AS78" s="277"/>
    </row>
    <row r="79" spans="1:45" x14ac:dyDescent="0.25">
      <c r="A79" s="154" t="s">
        <v>384</v>
      </c>
      <c r="B79" s="127" t="s">
        <v>35</v>
      </c>
      <c r="C79" s="44" t="s">
        <v>429</v>
      </c>
      <c r="D79" s="44" t="s">
        <v>430</v>
      </c>
      <c r="E79" s="44" t="s">
        <v>52</v>
      </c>
      <c r="F79" s="129"/>
      <c r="G79" s="183">
        <f t="shared" si="10"/>
        <v>0</v>
      </c>
      <c r="H79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79" s="196">
        <v>0</v>
      </c>
      <c r="J79" s="52">
        <v>0</v>
      </c>
      <c r="K79" s="30">
        <v>0</v>
      </c>
      <c r="L79" s="31">
        <v>0</v>
      </c>
      <c r="M79" s="197">
        <v>0</v>
      </c>
      <c r="N79" s="140">
        <v>0</v>
      </c>
      <c r="O79" s="197">
        <f t="shared" si="11"/>
        <v>0</v>
      </c>
      <c r="P79" s="137">
        <f t="shared" si="12"/>
        <v>0</v>
      </c>
      <c r="Q79" s="138">
        <f t="shared" si="13"/>
        <v>0</v>
      </c>
      <c r="R79" s="144">
        <f t="shared" si="14"/>
        <v>0</v>
      </c>
      <c r="S79" s="198"/>
      <c r="T79" s="45"/>
      <c r="U79" s="46"/>
      <c r="V79" s="47"/>
      <c r="W79" s="44"/>
      <c r="X79" s="46"/>
      <c r="Y79" s="44"/>
      <c r="Z79" s="46"/>
      <c r="AA79" s="44"/>
      <c r="AB79" s="45"/>
      <c r="AC79" s="45"/>
      <c r="AD79" s="283"/>
      <c r="AE79" s="46"/>
      <c r="AF79" s="45"/>
      <c r="AG79" s="48"/>
      <c r="AH79" s="45"/>
      <c r="AI79" s="46"/>
      <c r="AJ79" s="45"/>
      <c r="AK79" s="44"/>
      <c r="AL79" s="44"/>
      <c r="AM79" s="45"/>
      <c r="AN79" s="46"/>
      <c r="AO79" s="47"/>
      <c r="AP79" s="46"/>
      <c r="AQ79" s="46"/>
      <c r="AR79" s="46"/>
      <c r="AS79" s="277"/>
    </row>
    <row r="80" spans="1:45" x14ac:dyDescent="0.25">
      <c r="A80" s="154" t="s">
        <v>384</v>
      </c>
      <c r="B80" s="127" t="s">
        <v>35</v>
      </c>
      <c r="C80" s="44" t="s">
        <v>627</v>
      </c>
      <c r="D80" s="44" t="s">
        <v>287</v>
      </c>
      <c r="E80" s="44" t="s">
        <v>52</v>
      </c>
      <c r="F80" s="129"/>
      <c r="G80" s="183">
        <f t="shared" si="10"/>
        <v>0</v>
      </c>
      <c r="H80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80" s="196">
        <v>0</v>
      </c>
      <c r="J80" s="52">
        <v>0</v>
      </c>
      <c r="K80" s="30">
        <v>0</v>
      </c>
      <c r="L80" s="31">
        <v>0</v>
      </c>
      <c r="M80" s="197">
        <v>0</v>
      </c>
      <c r="N80" s="140">
        <v>0</v>
      </c>
      <c r="O80" s="197">
        <f t="shared" si="11"/>
        <v>0</v>
      </c>
      <c r="P80" s="137">
        <f t="shared" si="12"/>
        <v>0</v>
      </c>
      <c r="Q80" s="138">
        <f t="shared" si="13"/>
        <v>0</v>
      </c>
      <c r="R80" s="144">
        <f t="shared" si="14"/>
        <v>0</v>
      </c>
      <c r="S80" s="198"/>
      <c r="T80" s="45"/>
      <c r="U80" s="46"/>
      <c r="V80" s="47"/>
      <c r="W80" s="44"/>
      <c r="X80" s="46"/>
      <c r="Y80" s="44"/>
      <c r="Z80" s="46"/>
      <c r="AA80" s="44"/>
      <c r="AB80" s="45"/>
      <c r="AC80" s="45"/>
      <c r="AD80" s="283"/>
      <c r="AE80" s="46"/>
      <c r="AF80" s="45"/>
      <c r="AG80" s="48"/>
      <c r="AH80" s="45"/>
      <c r="AI80" s="46"/>
      <c r="AJ80" s="45"/>
      <c r="AK80" s="44"/>
      <c r="AL80" s="44"/>
      <c r="AM80" s="45"/>
      <c r="AN80" s="46"/>
      <c r="AO80" s="47"/>
      <c r="AP80" s="46"/>
      <c r="AQ80" s="46"/>
      <c r="AR80" s="46"/>
      <c r="AS80" s="277"/>
    </row>
    <row r="81" spans="1:45" x14ac:dyDescent="0.25">
      <c r="A81" s="154" t="s">
        <v>384</v>
      </c>
      <c r="B81" s="157" t="s">
        <v>35</v>
      </c>
      <c r="C81" s="42" t="s">
        <v>441</v>
      </c>
      <c r="D81" s="42" t="s">
        <v>91</v>
      </c>
      <c r="E81" s="42" t="s">
        <v>52</v>
      </c>
      <c r="F81" s="128"/>
      <c r="G81" s="183">
        <f t="shared" si="10"/>
        <v>0</v>
      </c>
      <c r="H81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81" s="196">
        <v>0</v>
      </c>
      <c r="J81" s="52">
        <v>0</v>
      </c>
      <c r="K81" s="30">
        <v>0</v>
      </c>
      <c r="L81" s="31">
        <v>0</v>
      </c>
      <c r="M81" s="197">
        <v>0</v>
      </c>
      <c r="N81" s="140">
        <v>0</v>
      </c>
      <c r="O81" s="197">
        <f t="shared" si="11"/>
        <v>0</v>
      </c>
      <c r="P81" s="137">
        <f t="shared" si="12"/>
        <v>0</v>
      </c>
      <c r="Q81" s="138">
        <f t="shared" si="13"/>
        <v>0</v>
      </c>
      <c r="R81" s="144">
        <f t="shared" si="14"/>
        <v>0</v>
      </c>
      <c r="S81" s="203"/>
      <c r="T81" s="45"/>
      <c r="U81" s="46"/>
      <c r="V81" s="47"/>
      <c r="W81" s="44"/>
      <c r="X81" s="46"/>
      <c r="Y81" s="55"/>
      <c r="Z81" s="46"/>
      <c r="AA81" s="55"/>
      <c r="AB81" s="45"/>
      <c r="AC81" s="45"/>
      <c r="AD81" s="283"/>
      <c r="AE81" s="46"/>
      <c r="AF81" s="45"/>
      <c r="AG81" s="48"/>
      <c r="AH81" s="45"/>
      <c r="AI81" s="46"/>
      <c r="AJ81" s="45"/>
      <c r="AK81" s="55"/>
      <c r="AL81" s="55"/>
      <c r="AM81" s="45"/>
      <c r="AN81" s="46"/>
      <c r="AO81" s="47"/>
      <c r="AP81" s="46"/>
      <c r="AQ81" s="46"/>
      <c r="AR81" s="46"/>
      <c r="AS81" s="277"/>
    </row>
    <row r="82" spans="1:45" x14ac:dyDescent="0.25">
      <c r="A82" s="154" t="s">
        <v>384</v>
      </c>
      <c r="B82" s="157" t="s">
        <v>35</v>
      </c>
      <c r="C82" s="42" t="s">
        <v>347</v>
      </c>
      <c r="D82" s="42" t="s">
        <v>442</v>
      </c>
      <c r="E82" s="42" t="s">
        <v>52</v>
      </c>
      <c r="F82" s="128"/>
      <c r="G82" s="183">
        <f t="shared" si="10"/>
        <v>0</v>
      </c>
      <c r="H82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82" s="196">
        <v>0</v>
      </c>
      <c r="J82" s="52">
        <v>0</v>
      </c>
      <c r="K82" s="30">
        <v>0</v>
      </c>
      <c r="L82" s="31">
        <v>0</v>
      </c>
      <c r="M82" s="197">
        <v>0</v>
      </c>
      <c r="N82" s="140">
        <v>0</v>
      </c>
      <c r="O82" s="197">
        <f t="shared" si="11"/>
        <v>0</v>
      </c>
      <c r="P82" s="137">
        <f t="shared" si="12"/>
        <v>0</v>
      </c>
      <c r="Q82" s="138">
        <f t="shared" si="13"/>
        <v>0</v>
      </c>
      <c r="R82" s="144">
        <f t="shared" si="14"/>
        <v>0</v>
      </c>
      <c r="S82" s="203"/>
      <c r="T82" s="45"/>
      <c r="U82" s="46"/>
      <c r="V82" s="47"/>
      <c r="W82" s="44"/>
      <c r="X82" s="46"/>
      <c r="Y82" s="55"/>
      <c r="Z82" s="46"/>
      <c r="AA82" s="55"/>
      <c r="AB82" s="45"/>
      <c r="AC82" s="45"/>
      <c r="AD82" s="283"/>
      <c r="AE82" s="46"/>
      <c r="AF82" s="45"/>
      <c r="AG82" s="48"/>
      <c r="AH82" s="45"/>
      <c r="AI82" s="46"/>
      <c r="AJ82" s="45"/>
      <c r="AK82" s="55"/>
      <c r="AL82" s="55"/>
      <c r="AM82" s="45"/>
      <c r="AN82" s="46"/>
      <c r="AO82" s="47"/>
      <c r="AP82" s="46"/>
      <c r="AQ82" s="46"/>
      <c r="AR82" s="46"/>
      <c r="AS82" s="277"/>
    </row>
    <row r="83" spans="1:45" x14ac:dyDescent="0.25">
      <c r="A83" s="154" t="s">
        <v>384</v>
      </c>
      <c r="B83" s="206" t="s">
        <v>35</v>
      </c>
      <c r="C83" s="42" t="s">
        <v>648</v>
      </c>
      <c r="D83" s="42" t="s">
        <v>410</v>
      </c>
      <c r="E83" s="42" t="s">
        <v>52</v>
      </c>
      <c r="F83" s="129"/>
      <c r="G83" s="183">
        <f t="shared" si="10"/>
        <v>0</v>
      </c>
      <c r="H83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83" s="196">
        <v>0</v>
      </c>
      <c r="J83" s="52">
        <v>0</v>
      </c>
      <c r="K83" s="30">
        <v>0</v>
      </c>
      <c r="L83" s="31">
        <v>0</v>
      </c>
      <c r="M83" s="197">
        <v>0</v>
      </c>
      <c r="N83" s="140">
        <v>0</v>
      </c>
      <c r="O83" s="197">
        <f t="shared" si="11"/>
        <v>0</v>
      </c>
      <c r="P83" s="137">
        <f t="shared" si="12"/>
        <v>0</v>
      </c>
      <c r="Q83" s="138">
        <f t="shared" si="13"/>
        <v>0</v>
      </c>
      <c r="R83" s="144">
        <f t="shared" si="14"/>
        <v>0</v>
      </c>
      <c r="S83" s="198"/>
      <c r="T83" s="45"/>
      <c r="U83" s="46"/>
      <c r="V83" s="47"/>
      <c r="W83" s="44"/>
      <c r="X83" s="46"/>
      <c r="Y83" s="44"/>
      <c r="Z83" s="46"/>
      <c r="AA83" s="44"/>
      <c r="AB83" s="45"/>
      <c r="AC83" s="45"/>
      <c r="AD83" s="283"/>
      <c r="AE83" s="46"/>
      <c r="AF83" s="45"/>
      <c r="AG83" s="48"/>
      <c r="AH83" s="45"/>
      <c r="AI83" s="46"/>
      <c r="AJ83" s="45"/>
      <c r="AK83" s="44"/>
      <c r="AL83" s="44"/>
      <c r="AM83" s="45"/>
      <c r="AN83" s="46"/>
      <c r="AO83" s="47"/>
      <c r="AP83" s="46"/>
      <c r="AQ83" s="46"/>
      <c r="AR83" s="46"/>
      <c r="AS83" s="277"/>
    </row>
    <row r="84" spans="1:45" x14ac:dyDescent="0.25">
      <c r="A84" s="154" t="s">
        <v>384</v>
      </c>
      <c r="B84" s="157" t="s">
        <v>35</v>
      </c>
      <c r="C84" s="42" t="s">
        <v>473</v>
      </c>
      <c r="D84" s="42" t="s">
        <v>474</v>
      </c>
      <c r="E84" s="42" t="s">
        <v>52</v>
      </c>
      <c r="F84" s="129"/>
      <c r="G84" s="183">
        <f t="shared" si="10"/>
        <v>0</v>
      </c>
      <c r="H84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84" s="196">
        <v>0</v>
      </c>
      <c r="J84" s="52">
        <v>0</v>
      </c>
      <c r="K84" s="30">
        <v>0</v>
      </c>
      <c r="L84" s="31">
        <v>0</v>
      </c>
      <c r="M84" s="197">
        <v>0</v>
      </c>
      <c r="N84" s="140">
        <v>0</v>
      </c>
      <c r="O84" s="197">
        <f t="shared" si="11"/>
        <v>0</v>
      </c>
      <c r="P84" s="137">
        <f t="shared" si="12"/>
        <v>0</v>
      </c>
      <c r="Q84" s="138">
        <f t="shared" si="13"/>
        <v>0</v>
      </c>
      <c r="R84" s="144">
        <f t="shared" si="14"/>
        <v>0</v>
      </c>
      <c r="S84" s="198"/>
      <c r="T84" s="45"/>
      <c r="U84" s="46"/>
      <c r="V84" s="47"/>
      <c r="W84" s="44"/>
      <c r="X84" s="46"/>
      <c r="Y84" s="44"/>
      <c r="Z84" s="46"/>
      <c r="AA84" s="44"/>
      <c r="AB84" s="45"/>
      <c r="AC84" s="45"/>
      <c r="AD84" s="283"/>
      <c r="AE84" s="47"/>
      <c r="AF84" s="45"/>
      <c r="AG84" s="48"/>
      <c r="AH84" s="45"/>
      <c r="AI84" s="46"/>
      <c r="AJ84" s="45"/>
      <c r="AK84" s="44"/>
      <c r="AL84" s="44"/>
      <c r="AM84" s="45"/>
      <c r="AN84" s="46"/>
      <c r="AO84" s="47"/>
      <c r="AP84" s="46"/>
      <c r="AQ84" s="46"/>
      <c r="AR84" s="46"/>
      <c r="AS84" s="277"/>
    </row>
    <row r="85" spans="1:45" x14ac:dyDescent="0.25">
      <c r="A85" s="154" t="s">
        <v>384</v>
      </c>
      <c r="B85" s="157" t="s">
        <v>35</v>
      </c>
      <c r="C85" s="42" t="s">
        <v>440</v>
      </c>
      <c r="D85" s="42" t="s">
        <v>64</v>
      </c>
      <c r="E85" s="42" t="s">
        <v>86</v>
      </c>
      <c r="F85" s="129"/>
      <c r="G85" s="183">
        <f t="shared" si="10"/>
        <v>0</v>
      </c>
      <c r="H85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85" s="196">
        <v>0</v>
      </c>
      <c r="J85" s="52">
        <v>0</v>
      </c>
      <c r="K85" s="30">
        <v>0</v>
      </c>
      <c r="L85" s="31">
        <v>0</v>
      </c>
      <c r="M85" s="197">
        <v>0</v>
      </c>
      <c r="N85" s="140">
        <v>0</v>
      </c>
      <c r="O85" s="197">
        <f t="shared" si="11"/>
        <v>0</v>
      </c>
      <c r="P85" s="137">
        <f t="shared" si="12"/>
        <v>0</v>
      </c>
      <c r="Q85" s="138">
        <f t="shared" si="13"/>
        <v>0</v>
      </c>
      <c r="R85" s="144">
        <f t="shared" si="14"/>
        <v>0</v>
      </c>
      <c r="S85" s="198"/>
      <c r="T85" s="45"/>
      <c r="U85" s="46"/>
      <c r="V85" s="47"/>
      <c r="W85" s="44"/>
      <c r="X85" s="46"/>
      <c r="Y85" s="44"/>
      <c r="Z85" s="46"/>
      <c r="AA85" s="44"/>
      <c r="AB85" s="45"/>
      <c r="AC85" s="45"/>
      <c r="AD85" s="283"/>
      <c r="AE85" s="47"/>
      <c r="AF85" s="45"/>
      <c r="AG85" s="48"/>
      <c r="AH85" s="45"/>
      <c r="AI85" s="46"/>
      <c r="AJ85" s="45"/>
      <c r="AK85" s="44"/>
      <c r="AL85" s="44"/>
      <c r="AM85" s="45"/>
      <c r="AN85" s="46"/>
      <c r="AO85" s="47"/>
      <c r="AP85" s="46"/>
      <c r="AQ85" s="46"/>
      <c r="AR85" s="46"/>
      <c r="AS85" s="277"/>
    </row>
    <row r="86" spans="1:45" x14ac:dyDescent="0.25">
      <c r="A86" s="154" t="s">
        <v>384</v>
      </c>
      <c r="B86" s="157" t="s">
        <v>35</v>
      </c>
      <c r="C86" s="42" t="s">
        <v>494</v>
      </c>
      <c r="D86" s="42" t="s">
        <v>495</v>
      </c>
      <c r="E86" s="42" t="s">
        <v>86</v>
      </c>
      <c r="F86" s="129"/>
      <c r="G86" s="183">
        <f t="shared" si="10"/>
        <v>0</v>
      </c>
      <c r="H86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86" s="196">
        <v>0</v>
      </c>
      <c r="J86" s="52">
        <v>0</v>
      </c>
      <c r="K86" s="30">
        <v>0</v>
      </c>
      <c r="L86" s="31">
        <v>0</v>
      </c>
      <c r="M86" s="197">
        <v>0</v>
      </c>
      <c r="N86" s="140">
        <v>0</v>
      </c>
      <c r="O86" s="197">
        <f t="shared" si="11"/>
        <v>0</v>
      </c>
      <c r="P86" s="137">
        <f t="shared" si="12"/>
        <v>0</v>
      </c>
      <c r="Q86" s="138">
        <f t="shared" si="13"/>
        <v>0</v>
      </c>
      <c r="R86" s="144">
        <f t="shared" si="14"/>
        <v>0</v>
      </c>
      <c r="S86" s="198"/>
      <c r="T86" s="45"/>
      <c r="U86" s="46"/>
      <c r="V86" s="47"/>
      <c r="W86" s="44"/>
      <c r="X86" s="46"/>
      <c r="Y86" s="44"/>
      <c r="Z86" s="46"/>
      <c r="AA86" s="44"/>
      <c r="AB86" s="45"/>
      <c r="AC86" s="45"/>
      <c r="AD86" s="283"/>
      <c r="AE86" s="47"/>
      <c r="AF86" s="45"/>
      <c r="AG86" s="48"/>
      <c r="AH86" s="45"/>
      <c r="AI86" s="46"/>
      <c r="AJ86" s="45"/>
      <c r="AK86" s="44"/>
      <c r="AL86" s="44"/>
      <c r="AM86" s="45"/>
      <c r="AN86" s="46"/>
      <c r="AO86" s="47"/>
      <c r="AP86" s="46"/>
      <c r="AQ86" s="46"/>
      <c r="AR86" s="46"/>
      <c r="AS86" s="277"/>
    </row>
    <row r="87" spans="1:45" x14ac:dyDescent="0.25">
      <c r="A87" s="154" t="s">
        <v>384</v>
      </c>
      <c r="B87" s="157" t="s">
        <v>35</v>
      </c>
      <c r="C87" s="42" t="s">
        <v>138</v>
      </c>
      <c r="D87" s="42" t="s">
        <v>418</v>
      </c>
      <c r="E87" s="42" t="s">
        <v>363</v>
      </c>
      <c r="F87" s="128"/>
      <c r="G87" s="183">
        <f t="shared" si="10"/>
        <v>0</v>
      </c>
      <c r="H87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87" s="196">
        <v>0</v>
      </c>
      <c r="J87" s="52">
        <v>0</v>
      </c>
      <c r="K87" s="30">
        <v>0</v>
      </c>
      <c r="L87" s="31">
        <v>0</v>
      </c>
      <c r="M87" s="197">
        <v>0</v>
      </c>
      <c r="N87" s="140">
        <v>0</v>
      </c>
      <c r="O87" s="197">
        <f t="shared" si="11"/>
        <v>0</v>
      </c>
      <c r="P87" s="137">
        <f t="shared" si="12"/>
        <v>0</v>
      </c>
      <c r="Q87" s="138">
        <f t="shared" si="13"/>
        <v>0</v>
      </c>
      <c r="R87" s="144">
        <f t="shared" si="14"/>
        <v>0</v>
      </c>
      <c r="S87" s="203"/>
      <c r="T87" s="45"/>
      <c r="U87" s="46"/>
      <c r="V87" s="47"/>
      <c r="W87" s="44"/>
      <c r="X87" s="46"/>
      <c r="Y87" s="55"/>
      <c r="Z87" s="46"/>
      <c r="AA87" s="55"/>
      <c r="AB87" s="45"/>
      <c r="AC87" s="45"/>
      <c r="AD87" s="283"/>
      <c r="AE87" s="46"/>
      <c r="AF87" s="45"/>
      <c r="AG87" s="48"/>
      <c r="AH87" s="45"/>
      <c r="AI87" s="46"/>
      <c r="AJ87" s="45"/>
      <c r="AK87" s="55"/>
      <c r="AL87" s="55"/>
      <c r="AM87" s="45"/>
      <c r="AN87" s="46"/>
      <c r="AO87" s="47"/>
      <c r="AP87" s="46"/>
      <c r="AQ87" s="46"/>
      <c r="AR87" s="46"/>
      <c r="AS87" s="277"/>
    </row>
    <row r="88" spans="1:45" x14ac:dyDescent="0.25">
      <c r="A88" s="154" t="s">
        <v>384</v>
      </c>
      <c r="B88" s="157" t="s">
        <v>35</v>
      </c>
      <c r="C88" s="42" t="s">
        <v>435</v>
      </c>
      <c r="D88" s="42" t="s">
        <v>436</v>
      </c>
      <c r="E88" s="42" t="s">
        <v>363</v>
      </c>
      <c r="F88" s="129"/>
      <c r="G88" s="183">
        <f t="shared" si="10"/>
        <v>0</v>
      </c>
      <c r="H88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88" s="196">
        <v>0</v>
      </c>
      <c r="J88" s="52">
        <v>0</v>
      </c>
      <c r="K88" s="30">
        <v>0</v>
      </c>
      <c r="L88" s="31">
        <v>0</v>
      </c>
      <c r="M88" s="197">
        <v>0</v>
      </c>
      <c r="N88" s="140">
        <v>0</v>
      </c>
      <c r="O88" s="197">
        <f t="shared" si="11"/>
        <v>0</v>
      </c>
      <c r="P88" s="137">
        <f t="shared" si="12"/>
        <v>0</v>
      </c>
      <c r="Q88" s="138">
        <f t="shared" si="13"/>
        <v>0</v>
      </c>
      <c r="R88" s="144">
        <f t="shared" si="14"/>
        <v>0</v>
      </c>
      <c r="S88" s="198"/>
      <c r="T88" s="45"/>
      <c r="U88" s="46"/>
      <c r="V88" s="47"/>
      <c r="W88" s="44"/>
      <c r="X88" s="46"/>
      <c r="Y88" s="44"/>
      <c r="Z88" s="46"/>
      <c r="AA88" s="44"/>
      <c r="AB88" s="45"/>
      <c r="AC88" s="45"/>
      <c r="AD88" s="283"/>
      <c r="AE88" s="47"/>
      <c r="AF88" s="45"/>
      <c r="AG88" s="48"/>
      <c r="AH88" s="45"/>
      <c r="AI88" s="46"/>
      <c r="AJ88" s="45"/>
      <c r="AK88" s="44"/>
      <c r="AL88" s="44"/>
      <c r="AM88" s="45"/>
      <c r="AN88" s="46"/>
      <c r="AO88" s="47"/>
      <c r="AP88" s="46"/>
      <c r="AQ88" s="46"/>
      <c r="AR88" s="46"/>
      <c r="AS88" s="277"/>
    </row>
    <row r="89" spans="1:45" x14ac:dyDescent="0.25">
      <c r="A89" s="154" t="s">
        <v>384</v>
      </c>
      <c r="B89" s="127" t="s">
        <v>35</v>
      </c>
      <c r="C89" s="44" t="s">
        <v>866</v>
      </c>
      <c r="D89" s="44" t="s">
        <v>867</v>
      </c>
      <c r="E89" s="44" t="s">
        <v>363</v>
      </c>
      <c r="F89" s="129"/>
      <c r="G89" s="183">
        <f t="shared" si="10"/>
        <v>0</v>
      </c>
      <c r="H89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89" s="196">
        <v>0</v>
      </c>
      <c r="J89" s="52">
        <v>0</v>
      </c>
      <c r="K89" s="30">
        <v>0</v>
      </c>
      <c r="L89" s="31">
        <v>0</v>
      </c>
      <c r="M89" s="197">
        <v>0</v>
      </c>
      <c r="N89" s="140">
        <v>0</v>
      </c>
      <c r="O89" s="197">
        <f t="shared" si="11"/>
        <v>0</v>
      </c>
      <c r="P89" s="137">
        <f t="shared" si="12"/>
        <v>0</v>
      </c>
      <c r="Q89" s="138">
        <f t="shared" si="13"/>
        <v>0</v>
      </c>
      <c r="R89" s="144">
        <f t="shared" si="14"/>
        <v>0</v>
      </c>
      <c r="S89" s="198"/>
      <c r="T89" s="45"/>
      <c r="U89" s="46"/>
      <c r="V89" s="47"/>
      <c r="W89" s="44"/>
      <c r="X89" s="46"/>
      <c r="Y89" s="44"/>
      <c r="Z89" s="46"/>
      <c r="AA89" s="44"/>
      <c r="AB89" s="45"/>
      <c r="AC89" s="45"/>
      <c r="AD89" s="283"/>
      <c r="AE89" s="46"/>
      <c r="AF89" s="45"/>
      <c r="AG89" s="48"/>
      <c r="AH89" s="45"/>
      <c r="AI89" s="46"/>
      <c r="AJ89" s="45"/>
      <c r="AK89" s="44"/>
      <c r="AL89" s="44"/>
      <c r="AM89" s="45"/>
      <c r="AN89" s="46"/>
      <c r="AO89" s="47"/>
      <c r="AP89" s="46"/>
      <c r="AQ89" s="46"/>
      <c r="AR89" s="46"/>
      <c r="AS89" s="277"/>
    </row>
    <row r="90" spans="1:45" x14ac:dyDescent="0.25">
      <c r="A90" s="154" t="s">
        <v>384</v>
      </c>
      <c r="B90" s="157" t="s">
        <v>35</v>
      </c>
      <c r="C90" s="42" t="s">
        <v>447</v>
      </c>
      <c r="D90" s="42" t="s">
        <v>448</v>
      </c>
      <c r="E90" s="42" t="s">
        <v>70</v>
      </c>
      <c r="F90" s="129"/>
      <c r="G90" s="183">
        <f t="shared" si="10"/>
        <v>0</v>
      </c>
      <c r="H90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90" s="196">
        <v>0</v>
      </c>
      <c r="J90" s="52">
        <v>0</v>
      </c>
      <c r="K90" s="30">
        <v>0</v>
      </c>
      <c r="L90" s="31">
        <v>0</v>
      </c>
      <c r="M90" s="197">
        <v>0</v>
      </c>
      <c r="N90" s="140">
        <v>0</v>
      </c>
      <c r="O90" s="197">
        <f t="shared" si="11"/>
        <v>0</v>
      </c>
      <c r="P90" s="137">
        <f t="shared" si="12"/>
        <v>0</v>
      </c>
      <c r="Q90" s="138">
        <f t="shared" si="13"/>
        <v>0</v>
      </c>
      <c r="R90" s="144">
        <f t="shared" si="14"/>
        <v>0</v>
      </c>
      <c r="S90" s="198"/>
      <c r="T90" s="45"/>
      <c r="U90" s="46"/>
      <c r="V90" s="47"/>
      <c r="W90" s="44"/>
      <c r="X90" s="46"/>
      <c r="Y90" s="44"/>
      <c r="Z90" s="46"/>
      <c r="AA90" s="44"/>
      <c r="AB90" s="45"/>
      <c r="AC90" s="45"/>
      <c r="AD90" s="283"/>
      <c r="AE90" s="47"/>
      <c r="AF90" s="45"/>
      <c r="AG90" s="48"/>
      <c r="AH90" s="45"/>
      <c r="AI90" s="46"/>
      <c r="AJ90" s="45"/>
      <c r="AK90" s="44"/>
      <c r="AL90" s="44"/>
      <c r="AM90" s="45"/>
      <c r="AN90" s="46"/>
      <c r="AO90" s="47"/>
      <c r="AP90" s="46"/>
      <c r="AQ90" s="46"/>
      <c r="AR90" s="46"/>
      <c r="AS90" s="277"/>
    </row>
    <row r="91" spans="1:45" x14ac:dyDescent="0.25">
      <c r="A91" s="154" t="s">
        <v>384</v>
      </c>
      <c r="B91" s="127" t="s">
        <v>35</v>
      </c>
      <c r="C91" s="44" t="s">
        <v>382</v>
      </c>
      <c r="D91" s="44" t="s">
        <v>161</v>
      </c>
      <c r="E91" s="44" t="s">
        <v>70</v>
      </c>
      <c r="F91" s="129"/>
      <c r="G91" s="183">
        <f t="shared" si="10"/>
        <v>0</v>
      </c>
      <c r="H91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91" s="196">
        <v>0</v>
      </c>
      <c r="J91" s="52">
        <v>0</v>
      </c>
      <c r="K91" s="30">
        <v>0</v>
      </c>
      <c r="L91" s="31">
        <v>0</v>
      </c>
      <c r="M91" s="197">
        <v>0</v>
      </c>
      <c r="N91" s="140">
        <v>0</v>
      </c>
      <c r="O91" s="197">
        <f t="shared" si="11"/>
        <v>0</v>
      </c>
      <c r="P91" s="137">
        <f t="shared" si="12"/>
        <v>0</v>
      </c>
      <c r="Q91" s="138">
        <f t="shared" si="13"/>
        <v>0</v>
      </c>
      <c r="R91" s="144">
        <f t="shared" si="14"/>
        <v>0</v>
      </c>
      <c r="S91" s="198"/>
      <c r="T91" s="45"/>
      <c r="U91" s="46"/>
      <c r="V91" s="47"/>
      <c r="W91" s="44"/>
      <c r="X91" s="46"/>
      <c r="Y91" s="44"/>
      <c r="Z91" s="46"/>
      <c r="AA91" s="44"/>
      <c r="AB91" s="45"/>
      <c r="AC91" s="45"/>
      <c r="AD91" s="283"/>
      <c r="AE91" s="46"/>
      <c r="AF91" s="45"/>
      <c r="AG91" s="48"/>
      <c r="AH91" s="45"/>
      <c r="AI91" s="46"/>
      <c r="AJ91" s="45"/>
      <c r="AK91" s="44"/>
      <c r="AL91" s="44"/>
      <c r="AM91" s="45"/>
      <c r="AN91" s="46"/>
      <c r="AO91" s="47"/>
      <c r="AP91" s="46"/>
      <c r="AQ91" s="46"/>
      <c r="AR91" s="46"/>
      <c r="AS91" s="277"/>
    </row>
    <row r="92" spans="1:45" x14ac:dyDescent="0.25">
      <c r="A92" s="154" t="s">
        <v>384</v>
      </c>
      <c r="B92" s="157" t="s">
        <v>35</v>
      </c>
      <c r="C92" s="42" t="s">
        <v>426</v>
      </c>
      <c r="D92" s="42" t="s">
        <v>277</v>
      </c>
      <c r="E92" s="42" t="s">
        <v>70</v>
      </c>
      <c r="F92" s="129"/>
      <c r="G92" s="183">
        <f t="shared" si="10"/>
        <v>0</v>
      </c>
      <c r="H92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92" s="196">
        <v>0</v>
      </c>
      <c r="J92" s="52">
        <v>0</v>
      </c>
      <c r="K92" s="30">
        <v>0</v>
      </c>
      <c r="L92" s="31">
        <v>0</v>
      </c>
      <c r="M92" s="197">
        <v>0</v>
      </c>
      <c r="N92" s="140">
        <v>0</v>
      </c>
      <c r="O92" s="197">
        <f t="shared" si="11"/>
        <v>0</v>
      </c>
      <c r="P92" s="137">
        <f t="shared" si="12"/>
        <v>0</v>
      </c>
      <c r="Q92" s="138">
        <f t="shared" si="13"/>
        <v>0</v>
      </c>
      <c r="R92" s="144">
        <f t="shared" si="14"/>
        <v>0</v>
      </c>
      <c r="S92" s="198"/>
      <c r="T92" s="45"/>
      <c r="U92" s="46"/>
      <c r="V92" s="47"/>
      <c r="W92" s="44"/>
      <c r="X92" s="46"/>
      <c r="Y92" s="44"/>
      <c r="Z92" s="46"/>
      <c r="AA92" s="44"/>
      <c r="AB92" s="45"/>
      <c r="AC92" s="45"/>
      <c r="AD92" s="283"/>
      <c r="AE92" s="46"/>
      <c r="AF92" s="45"/>
      <c r="AG92" s="48"/>
      <c r="AH92" s="45"/>
      <c r="AI92" s="46"/>
      <c r="AJ92" s="45"/>
      <c r="AK92" s="44"/>
      <c r="AL92" s="44"/>
      <c r="AM92" s="45"/>
      <c r="AN92" s="46"/>
      <c r="AO92" s="47"/>
      <c r="AP92" s="46"/>
      <c r="AQ92" s="46"/>
      <c r="AR92" s="46"/>
      <c r="AS92" s="277"/>
    </row>
    <row r="93" spans="1:45" x14ac:dyDescent="0.25">
      <c r="A93" s="154" t="s">
        <v>384</v>
      </c>
      <c r="B93" s="157" t="s">
        <v>35</v>
      </c>
      <c r="C93" s="42" t="s">
        <v>468</v>
      </c>
      <c r="D93" s="42" t="s">
        <v>469</v>
      </c>
      <c r="E93" s="42" t="s">
        <v>958</v>
      </c>
      <c r="F93" s="129"/>
      <c r="G93" s="183">
        <f t="shared" si="10"/>
        <v>0</v>
      </c>
      <c r="H93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93" s="196">
        <v>0</v>
      </c>
      <c r="J93" s="52">
        <v>0</v>
      </c>
      <c r="K93" s="30">
        <v>0</v>
      </c>
      <c r="L93" s="31">
        <v>0</v>
      </c>
      <c r="M93" s="197">
        <v>0</v>
      </c>
      <c r="N93" s="140">
        <v>0</v>
      </c>
      <c r="O93" s="197">
        <f t="shared" si="11"/>
        <v>0</v>
      </c>
      <c r="P93" s="137">
        <f t="shared" si="12"/>
        <v>0</v>
      </c>
      <c r="Q93" s="138">
        <f t="shared" si="13"/>
        <v>0</v>
      </c>
      <c r="R93" s="144">
        <f t="shared" si="14"/>
        <v>0</v>
      </c>
      <c r="S93" s="198"/>
      <c r="T93" s="45"/>
      <c r="U93" s="46"/>
      <c r="V93" s="47"/>
      <c r="W93" s="44"/>
      <c r="X93" s="46"/>
      <c r="Y93" s="44"/>
      <c r="Z93" s="46"/>
      <c r="AA93" s="44"/>
      <c r="AB93" s="45"/>
      <c r="AC93" s="45"/>
      <c r="AD93" s="283"/>
      <c r="AE93" s="47"/>
      <c r="AF93" s="45"/>
      <c r="AG93" s="48"/>
      <c r="AH93" s="45"/>
      <c r="AI93" s="46"/>
      <c r="AJ93" s="45"/>
      <c r="AK93" s="44"/>
      <c r="AL93" s="44"/>
      <c r="AM93" s="45"/>
      <c r="AN93" s="46"/>
      <c r="AO93" s="47"/>
      <c r="AP93" s="46"/>
      <c r="AQ93" s="46"/>
      <c r="AR93" s="46"/>
      <c r="AS93" s="277"/>
    </row>
    <row r="94" spans="1:45" x14ac:dyDescent="0.25">
      <c r="A94" s="154" t="s">
        <v>384</v>
      </c>
      <c r="B94" s="157" t="s">
        <v>35</v>
      </c>
      <c r="C94" s="42" t="s">
        <v>419</v>
      </c>
      <c r="D94" s="42" t="s">
        <v>302</v>
      </c>
      <c r="E94" s="42" t="s">
        <v>958</v>
      </c>
      <c r="F94" s="129"/>
      <c r="G94" s="183">
        <f t="shared" si="10"/>
        <v>0</v>
      </c>
      <c r="H94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94" s="196">
        <v>0</v>
      </c>
      <c r="J94" s="52">
        <v>0</v>
      </c>
      <c r="K94" s="30">
        <v>0</v>
      </c>
      <c r="L94" s="31">
        <v>0</v>
      </c>
      <c r="M94" s="197">
        <v>0</v>
      </c>
      <c r="N94" s="140">
        <v>0</v>
      </c>
      <c r="O94" s="197">
        <f t="shared" si="11"/>
        <v>0</v>
      </c>
      <c r="P94" s="137">
        <f t="shared" si="12"/>
        <v>0</v>
      </c>
      <c r="Q94" s="138">
        <f t="shared" si="13"/>
        <v>0</v>
      </c>
      <c r="R94" s="144">
        <f t="shared" si="14"/>
        <v>0</v>
      </c>
      <c r="S94" s="198"/>
      <c r="T94" s="45"/>
      <c r="U94" s="46"/>
      <c r="V94" s="47"/>
      <c r="W94" s="44"/>
      <c r="X94" s="46"/>
      <c r="Y94" s="44"/>
      <c r="Z94" s="46"/>
      <c r="AA94" s="44"/>
      <c r="AB94" s="45"/>
      <c r="AC94" s="45"/>
      <c r="AD94" s="283"/>
      <c r="AE94" s="47"/>
      <c r="AF94" s="45"/>
      <c r="AG94" s="48"/>
      <c r="AH94" s="45"/>
      <c r="AI94" s="46"/>
      <c r="AJ94" s="45"/>
      <c r="AK94" s="44"/>
      <c r="AL94" s="44"/>
      <c r="AM94" s="45"/>
      <c r="AN94" s="46"/>
      <c r="AO94" s="47"/>
      <c r="AP94" s="46"/>
      <c r="AQ94" s="46"/>
      <c r="AR94" s="46"/>
      <c r="AS94" s="277"/>
    </row>
    <row r="95" spans="1:45" x14ac:dyDescent="0.25">
      <c r="A95" s="154" t="s">
        <v>384</v>
      </c>
      <c r="B95" s="127" t="s">
        <v>35</v>
      </c>
      <c r="C95" s="44" t="s">
        <v>309</v>
      </c>
      <c r="D95" s="44" t="s">
        <v>310</v>
      </c>
      <c r="E95" s="44" t="s">
        <v>958</v>
      </c>
      <c r="F95" s="129"/>
      <c r="G95" s="183">
        <f t="shared" si="10"/>
        <v>0</v>
      </c>
      <c r="H95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95" s="196">
        <v>0</v>
      </c>
      <c r="J95" s="52">
        <v>0</v>
      </c>
      <c r="K95" s="30">
        <v>0</v>
      </c>
      <c r="L95" s="31">
        <v>0</v>
      </c>
      <c r="M95" s="197">
        <v>0</v>
      </c>
      <c r="N95" s="140">
        <v>0</v>
      </c>
      <c r="O95" s="197">
        <f t="shared" si="11"/>
        <v>0</v>
      </c>
      <c r="P95" s="137">
        <f t="shared" si="12"/>
        <v>0</v>
      </c>
      <c r="Q95" s="138">
        <f t="shared" si="13"/>
        <v>0</v>
      </c>
      <c r="R95" s="144">
        <f t="shared" si="14"/>
        <v>0</v>
      </c>
      <c r="S95" s="198"/>
      <c r="T95" s="45"/>
      <c r="U95" s="46"/>
      <c r="V95" s="47"/>
      <c r="W95" s="44"/>
      <c r="X95" s="46"/>
      <c r="Y95" s="44"/>
      <c r="Z95" s="46"/>
      <c r="AA95" s="44"/>
      <c r="AB95" s="45"/>
      <c r="AC95" s="45"/>
      <c r="AD95" s="283"/>
      <c r="AE95" s="46"/>
      <c r="AF95" s="45"/>
      <c r="AG95" s="48"/>
      <c r="AH95" s="45"/>
      <c r="AI95" s="46"/>
      <c r="AJ95" s="45"/>
      <c r="AK95" s="44"/>
      <c r="AL95" s="44"/>
      <c r="AM95" s="45"/>
      <c r="AN95" s="46"/>
      <c r="AO95" s="47"/>
      <c r="AP95" s="46"/>
      <c r="AQ95" s="46"/>
      <c r="AR95" s="46"/>
      <c r="AS95" s="277"/>
    </row>
    <row r="96" spans="1:45" x14ac:dyDescent="0.25">
      <c r="A96" s="154" t="s">
        <v>384</v>
      </c>
      <c r="B96" s="157" t="s">
        <v>35</v>
      </c>
      <c r="C96" s="42" t="s">
        <v>445</v>
      </c>
      <c r="D96" s="42" t="s">
        <v>446</v>
      </c>
      <c r="E96" s="42" t="s">
        <v>958</v>
      </c>
      <c r="F96" s="129"/>
      <c r="G96" s="183">
        <f t="shared" si="10"/>
        <v>0</v>
      </c>
      <c r="H96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96" s="196">
        <v>0</v>
      </c>
      <c r="J96" s="52">
        <v>0</v>
      </c>
      <c r="K96" s="30">
        <v>0</v>
      </c>
      <c r="L96" s="31">
        <v>0</v>
      </c>
      <c r="M96" s="197">
        <v>0</v>
      </c>
      <c r="N96" s="140">
        <v>0</v>
      </c>
      <c r="O96" s="197">
        <f t="shared" si="11"/>
        <v>0</v>
      </c>
      <c r="P96" s="137">
        <f t="shared" si="12"/>
        <v>0</v>
      </c>
      <c r="Q96" s="138">
        <f t="shared" si="13"/>
        <v>0</v>
      </c>
      <c r="R96" s="144">
        <f t="shared" si="14"/>
        <v>0</v>
      </c>
      <c r="S96" s="198"/>
      <c r="T96" s="45"/>
      <c r="U96" s="46"/>
      <c r="V96" s="47"/>
      <c r="W96" s="44"/>
      <c r="X96" s="46"/>
      <c r="Y96" s="44"/>
      <c r="Z96" s="46"/>
      <c r="AA96" s="44"/>
      <c r="AB96" s="45"/>
      <c r="AC96" s="45"/>
      <c r="AD96" s="283"/>
      <c r="AE96" s="47"/>
      <c r="AF96" s="45"/>
      <c r="AG96" s="48"/>
      <c r="AH96" s="45"/>
      <c r="AI96" s="46"/>
      <c r="AJ96" s="45"/>
      <c r="AK96" s="44"/>
      <c r="AL96" s="44"/>
      <c r="AM96" s="45"/>
      <c r="AN96" s="46"/>
      <c r="AO96" s="47"/>
      <c r="AP96" s="46"/>
      <c r="AQ96" s="46"/>
      <c r="AR96" s="46"/>
      <c r="AS96" s="277"/>
    </row>
    <row r="97" spans="1:45" x14ac:dyDescent="0.25">
      <c r="A97" s="154" t="s">
        <v>384</v>
      </c>
      <c r="B97" s="206" t="s">
        <v>35</v>
      </c>
      <c r="C97" s="42" t="s">
        <v>592</v>
      </c>
      <c r="D97" s="42" t="s">
        <v>593</v>
      </c>
      <c r="E97" s="42" t="s">
        <v>594</v>
      </c>
      <c r="F97" s="129"/>
      <c r="G97" s="183">
        <f t="shared" si="10"/>
        <v>0</v>
      </c>
      <c r="H97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97" s="196">
        <v>0</v>
      </c>
      <c r="J97" s="52">
        <v>0</v>
      </c>
      <c r="K97" s="30">
        <v>0</v>
      </c>
      <c r="L97" s="31">
        <v>0</v>
      </c>
      <c r="M97" s="197">
        <v>0</v>
      </c>
      <c r="N97" s="140">
        <v>0</v>
      </c>
      <c r="O97" s="197">
        <f t="shared" si="11"/>
        <v>0</v>
      </c>
      <c r="P97" s="137">
        <f t="shared" si="12"/>
        <v>0</v>
      </c>
      <c r="Q97" s="138">
        <f t="shared" si="13"/>
        <v>0</v>
      </c>
      <c r="R97" s="144">
        <f t="shared" si="14"/>
        <v>0</v>
      </c>
      <c r="S97" s="198"/>
      <c r="T97" s="45"/>
      <c r="U97" s="46"/>
      <c r="V97" s="47"/>
      <c r="W97" s="44"/>
      <c r="X97" s="46"/>
      <c r="Y97" s="44"/>
      <c r="Z97" s="46"/>
      <c r="AA97" s="44"/>
      <c r="AB97" s="45"/>
      <c r="AC97" s="45"/>
      <c r="AD97" s="283"/>
      <c r="AE97" s="46"/>
      <c r="AF97" s="45"/>
      <c r="AG97" s="48"/>
      <c r="AH97" s="45"/>
      <c r="AI97" s="46"/>
      <c r="AJ97" s="45"/>
      <c r="AK97" s="44"/>
      <c r="AL97" s="44"/>
      <c r="AM97" s="45"/>
      <c r="AN97" s="46"/>
      <c r="AO97" s="47"/>
      <c r="AP97" s="46"/>
      <c r="AQ97" s="46"/>
      <c r="AR97" s="46"/>
      <c r="AS97" s="277"/>
    </row>
    <row r="98" spans="1:45" x14ac:dyDescent="0.25">
      <c r="A98" s="154" t="s">
        <v>384</v>
      </c>
      <c r="B98" s="127" t="s">
        <v>35</v>
      </c>
      <c r="C98" s="44" t="s">
        <v>307</v>
      </c>
      <c r="D98" s="44" t="s">
        <v>308</v>
      </c>
      <c r="E98" s="44" t="s">
        <v>30</v>
      </c>
      <c r="F98" s="129"/>
      <c r="G98" s="183">
        <f t="shared" ref="G98:G115" si="15">SUM(O98,P98,R98)</f>
        <v>0</v>
      </c>
      <c r="H98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98" s="196">
        <v>0</v>
      </c>
      <c r="J98" s="52">
        <v>0</v>
      </c>
      <c r="K98" s="30">
        <v>0</v>
      </c>
      <c r="L98" s="31">
        <v>0</v>
      </c>
      <c r="M98" s="197">
        <v>0</v>
      </c>
      <c r="N98" s="140">
        <v>0</v>
      </c>
      <c r="O98" s="197">
        <f t="shared" ref="O98:O115" si="16">SUM(Q98,S98,X98,AC98,AF98,AI98,AJ98,AL98,AP98)</f>
        <v>0</v>
      </c>
      <c r="P98" s="137">
        <f t="shared" ref="P98:P115" si="17">SUM(T98,Y98,AB98,AD98,AG98,AM98,AR98,AS98)</f>
        <v>0</v>
      </c>
      <c r="Q98" s="138">
        <f t="shared" ref="Q98:Q115" si="18">SUM(U98,W98,Z98,AE98,AH98,AN98, AQ98)</f>
        <v>0</v>
      </c>
      <c r="R98" s="144">
        <f t="shared" ref="R98:R115" si="19">SUM(V98,AA98,AK98,AO98)</f>
        <v>0</v>
      </c>
      <c r="S98" s="198"/>
      <c r="T98" s="45"/>
      <c r="U98" s="46"/>
      <c r="V98" s="47"/>
      <c r="W98" s="44"/>
      <c r="X98" s="46"/>
      <c r="Y98" s="44"/>
      <c r="Z98" s="46"/>
      <c r="AA98" s="46"/>
      <c r="AB98" s="45"/>
      <c r="AC98" s="45"/>
      <c r="AD98" s="283"/>
      <c r="AE98" s="46"/>
      <c r="AF98" s="45"/>
      <c r="AG98" s="48"/>
      <c r="AH98" s="45"/>
      <c r="AI98" s="46"/>
      <c r="AJ98" s="45"/>
      <c r="AK98" s="44"/>
      <c r="AL98" s="44"/>
      <c r="AM98" s="45"/>
      <c r="AN98" s="46"/>
      <c r="AO98" s="47"/>
      <c r="AP98" s="46"/>
      <c r="AQ98" s="46"/>
      <c r="AR98" s="46"/>
      <c r="AS98" s="277"/>
    </row>
    <row r="99" spans="1:45" x14ac:dyDescent="0.25">
      <c r="A99" s="154" t="s">
        <v>384</v>
      </c>
      <c r="B99" s="157" t="s">
        <v>35</v>
      </c>
      <c r="C99" s="42" t="s">
        <v>499</v>
      </c>
      <c r="D99" s="42" t="s">
        <v>64</v>
      </c>
      <c r="E99" s="42" t="s">
        <v>30</v>
      </c>
      <c r="F99" s="129"/>
      <c r="G99" s="183">
        <f t="shared" si="15"/>
        <v>0</v>
      </c>
      <c r="H99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99" s="196">
        <v>0</v>
      </c>
      <c r="J99" s="52">
        <v>0</v>
      </c>
      <c r="K99" s="30">
        <v>0</v>
      </c>
      <c r="L99" s="31">
        <v>0</v>
      </c>
      <c r="M99" s="197">
        <v>0</v>
      </c>
      <c r="N99" s="140">
        <v>0</v>
      </c>
      <c r="O99" s="197">
        <f t="shared" si="16"/>
        <v>0</v>
      </c>
      <c r="P99" s="137">
        <f t="shared" si="17"/>
        <v>0</v>
      </c>
      <c r="Q99" s="138">
        <f t="shared" si="18"/>
        <v>0</v>
      </c>
      <c r="R99" s="144">
        <f t="shared" si="19"/>
        <v>0</v>
      </c>
      <c r="S99" s="198"/>
      <c r="T99" s="45"/>
      <c r="U99" s="46"/>
      <c r="V99" s="47"/>
      <c r="W99" s="44"/>
      <c r="X99" s="46"/>
      <c r="Y99" s="44"/>
      <c r="Z99" s="46"/>
      <c r="AA99" s="44"/>
      <c r="AB99" s="45"/>
      <c r="AC99" s="45"/>
      <c r="AD99" s="283"/>
      <c r="AE99" s="47"/>
      <c r="AF99" s="45"/>
      <c r="AG99" s="48"/>
      <c r="AH99" s="45"/>
      <c r="AI99" s="46"/>
      <c r="AJ99" s="45"/>
      <c r="AK99" s="44"/>
      <c r="AL99" s="44"/>
      <c r="AM99" s="45"/>
      <c r="AN99" s="46"/>
      <c r="AO99" s="47"/>
      <c r="AP99" s="46"/>
      <c r="AQ99" s="46"/>
      <c r="AR99" s="46"/>
      <c r="AS99" s="277"/>
    </row>
    <row r="100" spans="1:45" x14ac:dyDescent="0.25">
      <c r="A100" s="154" t="s">
        <v>384</v>
      </c>
      <c r="B100" s="206" t="s">
        <v>35</v>
      </c>
      <c r="C100" s="42" t="s">
        <v>656</v>
      </c>
      <c r="D100" s="42" t="s">
        <v>264</v>
      </c>
      <c r="E100" s="42" t="s">
        <v>30</v>
      </c>
      <c r="F100" s="129"/>
      <c r="G100" s="183">
        <f t="shared" si="15"/>
        <v>0</v>
      </c>
      <c r="H100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00" s="196">
        <v>0</v>
      </c>
      <c r="J100" s="52">
        <v>0</v>
      </c>
      <c r="K100" s="30">
        <v>0</v>
      </c>
      <c r="L100" s="31">
        <v>0</v>
      </c>
      <c r="M100" s="197">
        <v>0</v>
      </c>
      <c r="N100" s="140">
        <v>0</v>
      </c>
      <c r="O100" s="197">
        <f t="shared" si="16"/>
        <v>0</v>
      </c>
      <c r="P100" s="137">
        <f t="shared" si="17"/>
        <v>0</v>
      </c>
      <c r="Q100" s="138">
        <f t="shared" si="18"/>
        <v>0</v>
      </c>
      <c r="R100" s="144">
        <f t="shared" si="19"/>
        <v>0</v>
      </c>
      <c r="S100" s="198"/>
      <c r="T100" s="45"/>
      <c r="U100" s="46"/>
      <c r="V100" s="47"/>
      <c r="W100" s="44"/>
      <c r="X100" s="46"/>
      <c r="Y100" s="44"/>
      <c r="Z100" s="46"/>
      <c r="AA100" s="44"/>
      <c r="AB100" s="45"/>
      <c r="AC100" s="45"/>
      <c r="AD100" s="283"/>
      <c r="AE100" s="46"/>
      <c r="AF100" s="45"/>
      <c r="AG100" s="48"/>
      <c r="AH100" s="45"/>
      <c r="AI100" s="46"/>
      <c r="AJ100" s="45"/>
      <c r="AK100" s="44"/>
      <c r="AL100" s="44"/>
      <c r="AM100" s="45"/>
      <c r="AN100" s="46"/>
      <c r="AO100" s="47"/>
      <c r="AP100" s="46"/>
      <c r="AQ100" s="46"/>
      <c r="AR100" s="46"/>
      <c r="AS100" s="277"/>
    </row>
    <row r="101" spans="1:45" x14ac:dyDescent="0.25">
      <c r="A101" s="154" t="s">
        <v>384</v>
      </c>
      <c r="B101" s="127" t="s">
        <v>35</v>
      </c>
      <c r="C101" s="42" t="s">
        <v>877</v>
      </c>
      <c r="D101" s="42" t="s">
        <v>143</v>
      </c>
      <c r="E101" s="42" t="s">
        <v>30</v>
      </c>
      <c r="F101" s="129"/>
      <c r="G101" s="183">
        <f t="shared" si="15"/>
        <v>0</v>
      </c>
      <c r="H101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01" s="196">
        <v>0</v>
      </c>
      <c r="J101" s="52">
        <v>0</v>
      </c>
      <c r="K101" s="30">
        <v>0</v>
      </c>
      <c r="L101" s="31">
        <v>0</v>
      </c>
      <c r="M101" s="197">
        <v>0</v>
      </c>
      <c r="N101" s="140">
        <v>0</v>
      </c>
      <c r="O101" s="197">
        <f t="shared" si="16"/>
        <v>0</v>
      </c>
      <c r="P101" s="137">
        <f t="shared" si="17"/>
        <v>0</v>
      </c>
      <c r="Q101" s="138">
        <f t="shared" si="18"/>
        <v>0</v>
      </c>
      <c r="R101" s="144">
        <f t="shared" si="19"/>
        <v>0</v>
      </c>
      <c r="S101" s="198"/>
      <c r="T101" s="45"/>
      <c r="U101" s="46"/>
      <c r="V101" s="47"/>
      <c r="W101" s="44"/>
      <c r="X101" s="46"/>
      <c r="Y101" s="44"/>
      <c r="Z101" s="46"/>
      <c r="AA101" s="44"/>
      <c r="AB101" s="45"/>
      <c r="AC101" s="45"/>
      <c r="AD101" s="283"/>
      <c r="AE101" s="46"/>
      <c r="AF101" s="45"/>
      <c r="AG101" s="48"/>
      <c r="AH101" s="45"/>
      <c r="AI101" s="46"/>
      <c r="AJ101" s="45"/>
      <c r="AK101" s="44"/>
      <c r="AL101" s="44"/>
      <c r="AM101" s="45"/>
      <c r="AN101" s="46"/>
      <c r="AO101" s="47"/>
      <c r="AP101" s="46"/>
      <c r="AQ101" s="46"/>
      <c r="AR101" s="46"/>
      <c r="AS101" s="277"/>
    </row>
    <row r="102" spans="1:45" x14ac:dyDescent="0.25">
      <c r="A102" s="154" t="s">
        <v>384</v>
      </c>
      <c r="B102" s="157" t="s">
        <v>35</v>
      </c>
      <c r="C102" s="42" t="s">
        <v>462</v>
      </c>
      <c r="D102" s="42" t="s">
        <v>463</v>
      </c>
      <c r="E102" s="42" t="s">
        <v>30</v>
      </c>
      <c r="F102" s="129"/>
      <c r="G102" s="183">
        <f t="shared" si="15"/>
        <v>0</v>
      </c>
      <c r="H102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02" s="196">
        <v>0</v>
      </c>
      <c r="J102" s="52">
        <v>0</v>
      </c>
      <c r="K102" s="30">
        <v>0</v>
      </c>
      <c r="L102" s="31">
        <v>0</v>
      </c>
      <c r="M102" s="197">
        <v>0</v>
      </c>
      <c r="N102" s="140">
        <v>0</v>
      </c>
      <c r="O102" s="197">
        <f t="shared" si="16"/>
        <v>0</v>
      </c>
      <c r="P102" s="137">
        <f t="shared" si="17"/>
        <v>0</v>
      </c>
      <c r="Q102" s="138">
        <f t="shared" si="18"/>
        <v>0</v>
      </c>
      <c r="R102" s="144">
        <f t="shared" si="19"/>
        <v>0</v>
      </c>
      <c r="S102" s="198"/>
      <c r="T102" s="45"/>
      <c r="U102" s="46"/>
      <c r="V102" s="47"/>
      <c r="W102" s="44"/>
      <c r="X102" s="46"/>
      <c r="Y102" s="44"/>
      <c r="Z102" s="46"/>
      <c r="AA102" s="44"/>
      <c r="AB102" s="45"/>
      <c r="AC102" s="45"/>
      <c r="AD102" s="283"/>
      <c r="AE102" s="47"/>
      <c r="AF102" s="45"/>
      <c r="AG102" s="48"/>
      <c r="AH102" s="45"/>
      <c r="AI102" s="46"/>
      <c r="AJ102" s="45"/>
      <c r="AK102" s="44"/>
      <c r="AL102" s="44"/>
      <c r="AM102" s="45"/>
      <c r="AN102" s="46"/>
      <c r="AO102" s="47"/>
      <c r="AP102" s="46"/>
      <c r="AQ102" s="46"/>
      <c r="AR102" s="46"/>
      <c r="AS102" s="277"/>
    </row>
    <row r="103" spans="1:45" x14ac:dyDescent="0.25">
      <c r="A103" s="154" t="s">
        <v>384</v>
      </c>
      <c r="B103" s="157" t="s">
        <v>35</v>
      </c>
      <c r="C103" s="42" t="s">
        <v>336</v>
      </c>
      <c r="D103" s="42" t="s">
        <v>69</v>
      </c>
      <c r="E103" s="42" t="s">
        <v>104</v>
      </c>
      <c r="F103" s="129"/>
      <c r="G103" s="183">
        <f t="shared" si="15"/>
        <v>0</v>
      </c>
      <c r="H103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03" s="196">
        <v>0</v>
      </c>
      <c r="J103" s="52">
        <v>0</v>
      </c>
      <c r="K103" s="30">
        <v>0</v>
      </c>
      <c r="L103" s="31">
        <v>0</v>
      </c>
      <c r="M103" s="197">
        <v>0</v>
      </c>
      <c r="N103" s="140">
        <v>0</v>
      </c>
      <c r="O103" s="197">
        <f t="shared" si="16"/>
        <v>0</v>
      </c>
      <c r="P103" s="137">
        <f t="shared" si="17"/>
        <v>0</v>
      </c>
      <c r="Q103" s="138">
        <f t="shared" si="18"/>
        <v>0</v>
      </c>
      <c r="R103" s="144">
        <f t="shared" si="19"/>
        <v>0</v>
      </c>
      <c r="S103" s="198"/>
      <c r="T103" s="45"/>
      <c r="U103" s="46"/>
      <c r="V103" s="47"/>
      <c r="W103" s="44"/>
      <c r="X103" s="46"/>
      <c r="Y103" s="44"/>
      <c r="Z103" s="46"/>
      <c r="AA103" s="44"/>
      <c r="AB103" s="45"/>
      <c r="AC103" s="45"/>
      <c r="AD103" s="283"/>
      <c r="AE103" s="47"/>
      <c r="AF103" s="45"/>
      <c r="AG103" s="48"/>
      <c r="AH103" s="45"/>
      <c r="AI103" s="46"/>
      <c r="AJ103" s="45"/>
      <c r="AK103" s="44"/>
      <c r="AL103" s="44"/>
      <c r="AM103" s="45"/>
      <c r="AN103" s="46"/>
      <c r="AO103" s="47"/>
      <c r="AP103" s="46"/>
      <c r="AQ103" s="46"/>
      <c r="AR103" s="46"/>
      <c r="AS103" s="277"/>
    </row>
    <row r="104" spans="1:45" x14ac:dyDescent="0.25">
      <c r="A104" s="154" t="s">
        <v>384</v>
      </c>
      <c r="B104" s="157" t="s">
        <v>35</v>
      </c>
      <c r="C104" s="42" t="s">
        <v>485</v>
      </c>
      <c r="D104" s="42" t="s">
        <v>261</v>
      </c>
      <c r="E104" s="42" t="s">
        <v>104</v>
      </c>
      <c r="F104" s="129"/>
      <c r="G104" s="183">
        <f t="shared" si="15"/>
        <v>0</v>
      </c>
      <c r="H104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04" s="196">
        <v>0</v>
      </c>
      <c r="J104" s="52">
        <v>0</v>
      </c>
      <c r="K104" s="30">
        <v>0</v>
      </c>
      <c r="L104" s="31">
        <v>0</v>
      </c>
      <c r="M104" s="197">
        <v>0</v>
      </c>
      <c r="N104" s="140">
        <v>0</v>
      </c>
      <c r="O104" s="197">
        <f t="shared" si="16"/>
        <v>0</v>
      </c>
      <c r="P104" s="137">
        <f t="shared" si="17"/>
        <v>0</v>
      </c>
      <c r="Q104" s="138">
        <f t="shared" si="18"/>
        <v>0</v>
      </c>
      <c r="R104" s="144">
        <f t="shared" si="19"/>
        <v>0</v>
      </c>
      <c r="S104" s="198"/>
      <c r="T104" s="45"/>
      <c r="U104" s="46"/>
      <c r="V104" s="47"/>
      <c r="W104" s="44"/>
      <c r="X104" s="46"/>
      <c r="Y104" s="44"/>
      <c r="Z104" s="46"/>
      <c r="AA104" s="44"/>
      <c r="AB104" s="45"/>
      <c r="AC104" s="45"/>
      <c r="AD104" s="283"/>
      <c r="AE104" s="47"/>
      <c r="AF104" s="45"/>
      <c r="AG104" s="48"/>
      <c r="AH104" s="45"/>
      <c r="AI104" s="46"/>
      <c r="AJ104" s="45"/>
      <c r="AK104" s="44"/>
      <c r="AL104" s="44"/>
      <c r="AM104" s="45"/>
      <c r="AN104" s="46"/>
      <c r="AO104" s="47"/>
      <c r="AP104" s="46"/>
      <c r="AQ104" s="46"/>
      <c r="AR104" s="46"/>
      <c r="AS104" s="277"/>
    </row>
    <row r="105" spans="1:45" x14ac:dyDescent="0.25">
      <c r="A105" s="154" t="s">
        <v>384</v>
      </c>
      <c r="B105" s="157" t="s">
        <v>35</v>
      </c>
      <c r="C105" s="42" t="s">
        <v>506</v>
      </c>
      <c r="D105" s="42" t="s">
        <v>165</v>
      </c>
      <c r="E105" s="42" t="s">
        <v>47</v>
      </c>
      <c r="F105" s="129"/>
      <c r="G105" s="183">
        <f t="shared" si="15"/>
        <v>0</v>
      </c>
      <c r="H105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05" s="196">
        <v>0</v>
      </c>
      <c r="J105" s="52">
        <v>0</v>
      </c>
      <c r="K105" s="30">
        <v>0</v>
      </c>
      <c r="L105" s="31">
        <v>0</v>
      </c>
      <c r="M105" s="197">
        <v>0</v>
      </c>
      <c r="N105" s="140">
        <v>0</v>
      </c>
      <c r="O105" s="197">
        <f t="shared" si="16"/>
        <v>0</v>
      </c>
      <c r="P105" s="137">
        <f t="shared" si="17"/>
        <v>0</v>
      </c>
      <c r="Q105" s="138">
        <f t="shared" si="18"/>
        <v>0</v>
      </c>
      <c r="R105" s="144">
        <f t="shared" si="19"/>
        <v>0</v>
      </c>
      <c r="S105" s="198"/>
      <c r="T105" s="45"/>
      <c r="U105" s="46"/>
      <c r="V105" s="47"/>
      <c r="W105" s="44"/>
      <c r="X105" s="46"/>
      <c r="Y105" s="44"/>
      <c r="Z105" s="46"/>
      <c r="AA105" s="44"/>
      <c r="AB105" s="45"/>
      <c r="AC105" s="45"/>
      <c r="AD105" s="283"/>
      <c r="AE105" s="47"/>
      <c r="AF105" s="45"/>
      <c r="AG105" s="48"/>
      <c r="AH105" s="45"/>
      <c r="AI105" s="46"/>
      <c r="AJ105" s="45"/>
      <c r="AK105" s="44"/>
      <c r="AL105" s="44"/>
      <c r="AM105" s="45"/>
      <c r="AN105" s="46"/>
      <c r="AO105" s="47"/>
      <c r="AP105" s="46"/>
      <c r="AQ105" s="46"/>
      <c r="AR105" s="46"/>
      <c r="AS105" s="277"/>
    </row>
    <row r="106" spans="1:45" x14ac:dyDescent="0.25">
      <c r="A106" s="154" t="s">
        <v>384</v>
      </c>
      <c r="B106" s="157" t="s">
        <v>35</v>
      </c>
      <c r="C106" s="42" t="s">
        <v>459</v>
      </c>
      <c r="D106" s="42" t="s">
        <v>793</v>
      </c>
      <c r="E106" s="42" t="s">
        <v>47</v>
      </c>
      <c r="F106" s="129"/>
      <c r="G106" s="183">
        <f t="shared" si="15"/>
        <v>0</v>
      </c>
      <c r="H106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06" s="196">
        <v>0</v>
      </c>
      <c r="J106" s="52">
        <v>0</v>
      </c>
      <c r="K106" s="30">
        <v>0</v>
      </c>
      <c r="L106" s="31">
        <v>0</v>
      </c>
      <c r="M106" s="197">
        <v>0</v>
      </c>
      <c r="N106" s="140">
        <v>0</v>
      </c>
      <c r="O106" s="197">
        <f t="shared" si="16"/>
        <v>0</v>
      </c>
      <c r="P106" s="137">
        <f t="shared" si="17"/>
        <v>0</v>
      </c>
      <c r="Q106" s="138">
        <f t="shared" si="18"/>
        <v>0</v>
      </c>
      <c r="R106" s="144">
        <f t="shared" si="19"/>
        <v>0</v>
      </c>
      <c r="S106" s="198"/>
      <c r="T106" s="45"/>
      <c r="U106" s="46"/>
      <c r="V106" s="47"/>
      <c r="W106" s="44"/>
      <c r="X106" s="46"/>
      <c r="Y106" s="44"/>
      <c r="Z106" s="46"/>
      <c r="AA106" s="44"/>
      <c r="AB106" s="45"/>
      <c r="AC106" s="45"/>
      <c r="AD106" s="283"/>
      <c r="AE106" s="47"/>
      <c r="AF106" s="45"/>
      <c r="AG106" s="48"/>
      <c r="AH106" s="45"/>
      <c r="AI106" s="46"/>
      <c r="AJ106" s="45"/>
      <c r="AK106" s="44"/>
      <c r="AL106" s="44"/>
      <c r="AM106" s="45"/>
      <c r="AN106" s="46"/>
      <c r="AO106" s="47"/>
      <c r="AP106" s="46"/>
      <c r="AQ106" s="46"/>
      <c r="AR106" s="46"/>
      <c r="AS106" s="277"/>
    </row>
    <row r="107" spans="1:45" x14ac:dyDescent="0.25">
      <c r="A107" s="154" t="s">
        <v>384</v>
      </c>
      <c r="B107" s="157" t="s">
        <v>35</v>
      </c>
      <c r="C107" s="42" t="s">
        <v>456</v>
      </c>
      <c r="D107" s="42" t="s">
        <v>165</v>
      </c>
      <c r="E107" s="42" t="s">
        <v>19</v>
      </c>
      <c r="F107" s="129"/>
      <c r="G107" s="183">
        <f t="shared" si="15"/>
        <v>0</v>
      </c>
      <c r="H107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07" s="196">
        <v>0</v>
      </c>
      <c r="J107" s="52">
        <v>0</v>
      </c>
      <c r="K107" s="30">
        <v>0</v>
      </c>
      <c r="L107" s="31">
        <v>0</v>
      </c>
      <c r="M107" s="197">
        <v>0</v>
      </c>
      <c r="N107" s="140">
        <v>0</v>
      </c>
      <c r="O107" s="197">
        <f t="shared" si="16"/>
        <v>0</v>
      </c>
      <c r="P107" s="137">
        <f t="shared" si="17"/>
        <v>0</v>
      </c>
      <c r="Q107" s="138">
        <f t="shared" si="18"/>
        <v>0</v>
      </c>
      <c r="R107" s="144">
        <f t="shared" si="19"/>
        <v>0</v>
      </c>
      <c r="S107" s="198"/>
      <c r="T107" s="45"/>
      <c r="U107" s="46"/>
      <c r="V107" s="47"/>
      <c r="W107" s="44"/>
      <c r="X107" s="46"/>
      <c r="Y107" s="44"/>
      <c r="Z107" s="46"/>
      <c r="AA107" s="44"/>
      <c r="AB107" s="45"/>
      <c r="AC107" s="45"/>
      <c r="AD107" s="283"/>
      <c r="AE107" s="47"/>
      <c r="AF107" s="45"/>
      <c r="AG107" s="48"/>
      <c r="AH107" s="45"/>
      <c r="AI107" s="46"/>
      <c r="AJ107" s="45"/>
      <c r="AK107" s="44"/>
      <c r="AL107" s="44"/>
      <c r="AM107" s="45"/>
      <c r="AN107" s="46"/>
      <c r="AO107" s="47"/>
      <c r="AP107" s="46"/>
      <c r="AQ107" s="46"/>
      <c r="AR107" s="46"/>
      <c r="AS107" s="277"/>
    </row>
    <row r="108" spans="1:45" x14ac:dyDescent="0.25">
      <c r="A108" s="186" t="s">
        <v>384</v>
      </c>
      <c r="B108" s="157" t="s">
        <v>35</v>
      </c>
      <c r="C108" s="42" t="s">
        <v>464</v>
      </c>
      <c r="D108" s="42" t="s">
        <v>465</v>
      </c>
      <c r="E108" s="42" t="s">
        <v>19</v>
      </c>
      <c r="F108" s="129"/>
      <c r="G108" s="183">
        <f t="shared" si="15"/>
        <v>0</v>
      </c>
      <c r="H108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08" s="196">
        <v>0</v>
      </c>
      <c r="J108" s="52">
        <v>0</v>
      </c>
      <c r="K108" s="30">
        <v>0</v>
      </c>
      <c r="L108" s="31">
        <v>0</v>
      </c>
      <c r="M108" s="197">
        <v>0</v>
      </c>
      <c r="N108" s="140">
        <v>0</v>
      </c>
      <c r="O108" s="197">
        <f t="shared" si="16"/>
        <v>0</v>
      </c>
      <c r="P108" s="137">
        <f t="shared" si="17"/>
        <v>0</v>
      </c>
      <c r="Q108" s="138">
        <f t="shared" si="18"/>
        <v>0</v>
      </c>
      <c r="R108" s="190">
        <f t="shared" si="19"/>
        <v>0</v>
      </c>
      <c r="S108" s="198"/>
      <c r="T108" s="45"/>
      <c r="U108" s="46"/>
      <c r="V108" s="47"/>
      <c r="W108" s="44"/>
      <c r="X108" s="46"/>
      <c r="Y108" s="44"/>
      <c r="Z108" s="46"/>
      <c r="AA108" s="44"/>
      <c r="AB108" s="45"/>
      <c r="AC108" s="45"/>
      <c r="AD108" s="283"/>
      <c r="AE108" s="47"/>
      <c r="AF108" s="45"/>
      <c r="AG108" s="48"/>
      <c r="AH108" s="45"/>
      <c r="AI108" s="46"/>
      <c r="AJ108" s="45"/>
      <c r="AK108" s="44"/>
      <c r="AL108" s="44"/>
      <c r="AM108" s="45"/>
      <c r="AN108" s="46"/>
      <c r="AO108" s="47"/>
      <c r="AP108" s="46"/>
      <c r="AQ108" s="46"/>
      <c r="AR108" s="46"/>
      <c r="AS108" s="277"/>
    </row>
    <row r="109" spans="1:45" x14ac:dyDescent="0.25">
      <c r="A109" s="154" t="s">
        <v>384</v>
      </c>
      <c r="B109" s="157" t="s">
        <v>35</v>
      </c>
      <c r="C109" s="42" t="s">
        <v>490</v>
      </c>
      <c r="D109" s="42" t="s">
        <v>491</v>
      </c>
      <c r="E109" s="42" t="s">
        <v>19</v>
      </c>
      <c r="F109" s="129"/>
      <c r="G109" s="183">
        <f t="shared" si="15"/>
        <v>0</v>
      </c>
      <c r="H109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09" s="196">
        <v>0</v>
      </c>
      <c r="J109" s="52">
        <v>0</v>
      </c>
      <c r="K109" s="30">
        <v>0</v>
      </c>
      <c r="L109" s="31">
        <v>0</v>
      </c>
      <c r="M109" s="197">
        <v>0</v>
      </c>
      <c r="N109" s="140">
        <v>0</v>
      </c>
      <c r="O109" s="197">
        <f t="shared" si="16"/>
        <v>0</v>
      </c>
      <c r="P109" s="137">
        <f t="shared" si="17"/>
        <v>0</v>
      </c>
      <c r="Q109" s="138">
        <f t="shared" si="18"/>
        <v>0</v>
      </c>
      <c r="R109" s="144">
        <f t="shared" si="19"/>
        <v>0</v>
      </c>
      <c r="S109" s="198"/>
      <c r="T109" s="45"/>
      <c r="U109" s="46"/>
      <c r="V109" s="47"/>
      <c r="W109" s="44"/>
      <c r="X109" s="46"/>
      <c r="Y109" s="44"/>
      <c r="Z109" s="46"/>
      <c r="AA109" s="44"/>
      <c r="AB109" s="45"/>
      <c r="AC109" s="45"/>
      <c r="AD109" s="283"/>
      <c r="AE109" s="47"/>
      <c r="AF109" s="45"/>
      <c r="AG109" s="48"/>
      <c r="AH109" s="45"/>
      <c r="AI109" s="46"/>
      <c r="AJ109" s="45"/>
      <c r="AK109" s="44"/>
      <c r="AL109" s="44"/>
      <c r="AM109" s="45"/>
      <c r="AN109" s="46"/>
      <c r="AO109" s="47"/>
      <c r="AP109" s="46"/>
      <c r="AQ109" s="46"/>
      <c r="AR109" s="46"/>
      <c r="AS109" s="277"/>
    </row>
    <row r="110" spans="1:45" x14ac:dyDescent="0.25">
      <c r="A110" s="154" t="s">
        <v>384</v>
      </c>
      <c r="B110" s="127" t="s">
        <v>35</v>
      </c>
      <c r="C110" s="42" t="s">
        <v>596</v>
      </c>
      <c r="D110" s="42" t="s">
        <v>127</v>
      </c>
      <c r="E110" s="42" t="s">
        <v>19</v>
      </c>
      <c r="F110" s="129"/>
      <c r="G110" s="183">
        <f t="shared" si="15"/>
        <v>0</v>
      </c>
      <c r="H110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10" s="196">
        <v>0</v>
      </c>
      <c r="J110" s="52">
        <v>0</v>
      </c>
      <c r="K110" s="57">
        <v>0</v>
      </c>
      <c r="L110" s="142">
        <v>0</v>
      </c>
      <c r="M110" s="197">
        <v>0</v>
      </c>
      <c r="N110" s="140">
        <v>0</v>
      </c>
      <c r="O110" s="197">
        <f t="shared" si="16"/>
        <v>0</v>
      </c>
      <c r="P110" s="137">
        <f t="shared" si="17"/>
        <v>0</v>
      </c>
      <c r="Q110" s="138">
        <f t="shared" si="18"/>
        <v>0</v>
      </c>
      <c r="R110" s="144">
        <f t="shared" si="19"/>
        <v>0</v>
      </c>
      <c r="S110" s="198"/>
      <c r="T110" s="45"/>
      <c r="U110" s="46"/>
      <c r="V110" s="47"/>
      <c r="W110" s="44"/>
      <c r="X110" s="46"/>
      <c r="Y110" s="44"/>
      <c r="Z110" s="46"/>
      <c r="AA110" s="44"/>
      <c r="AB110" s="45"/>
      <c r="AC110" s="45"/>
      <c r="AD110" s="283"/>
      <c r="AE110" s="46"/>
      <c r="AF110" s="45"/>
      <c r="AG110" s="48"/>
      <c r="AH110" s="45"/>
      <c r="AI110" s="46"/>
      <c r="AJ110" s="45"/>
      <c r="AK110" s="44"/>
      <c r="AL110" s="44"/>
      <c r="AM110" s="45"/>
      <c r="AN110" s="46"/>
      <c r="AO110" s="47"/>
      <c r="AP110" s="46"/>
      <c r="AQ110" s="46"/>
      <c r="AR110" s="46"/>
      <c r="AS110" s="277"/>
    </row>
    <row r="111" spans="1:45" x14ac:dyDescent="0.25">
      <c r="A111" s="154" t="s">
        <v>384</v>
      </c>
      <c r="B111" s="157" t="s">
        <v>35</v>
      </c>
      <c r="C111" s="42" t="s">
        <v>486</v>
      </c>
      <c r="D111" s="42" t="s">
        <v>487</v>
      </c>
      <c r="E111" s="42" t="s">
        <v>19</v>
      </c>
      <c r="F111" s="129"/>
      <c r="G111" s="183">
        <f t="shared" si="15"/>
        <v>0</v>
      </c>
      <c r="H111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11" s="196">
        <v>0</v>
      </c>
      <c r="J111" s="52">
        <v>0</v>
      </c>
      <c r="K111" s="57">
        <v>0</v>
      </c>
      <c r="L111" s="142">
        <v>0</v>
      </c>
      <c r="M111" s="197">
        <v>0</v>
      </c>
      <c r="N111" s="140">
        <v>0</v>
      </c>
      <c r="O111" s="197">
        <f t="shared" si="16"/>
        <v>0</v>
      </c>
      <c r="P111" s="137">
        <f t="shared" si="17"/>
        <v>0</v>
      </c>
      <c r="Q111" s="138">
        <f t="shared" si="18"/>
        <v>0</v>
      </c>
      <c r="R111" s="144">
        <f t="shared" si="19"/>
        <v>0</v>
      </c>
      <c r="S111" s="198"/>
      <c r="T111" s="45"/>
      <c r="U111" s="46"/>
      <c r="V111" s="47"/>
      <c r="W111" s="44"/>
      <c r="X111" s="46"/>
      <c r="Y111" s="44"/>
      <c r="Z111" s="46"/>
      <c r="AA111" s="44"/>
      <c r="AB111" s="45"/>
      <c r="AC111" s="45"/>
      <c r="AD111" s="283"/>
      <c r="AE111" s="47"/>
      <c r="AF111" s="45"/>
      <c r="AG111" s="48"/>
      <c r="AH111" s="45"/>
      <c r="AI111" s="46"/>
      <c r="AJ111" s="45"/>
      <c r="AK111" s="44"/>
      <c r="AL111" s="44"/>
      <c r="AM111" s="45"/>
      <c r="AN111" s="46"/>
      <c r="AO111" s="47"/>
      <c r="AP111" s="46"/>
      <c r="AQ111" s="46"/>
      <c r="AR111" s="46"/>
      <c r="AS111" s="277"/>
    </row>
    <row r="112" spans="1:45" x14ac:dyDescent="0.25">
      <c r="A112" s="154" t="s">
        <v>384</v>
      </c>
      <c r="B112" s="127" t="s">
        <v>35</v>
      </c>
      <c r="C112" s="44" t="s">
        <v>851</v>
      </c>
      <c r="D112" s="44" t="s">
        <v>252</v>
      </c>
      <c r="E112" s="44" t="s">
        <v>853</v>
      </c>
      <c r="F112" s="129"/>
      <c r="G112" s="183">
        <f t="shared" si="15"/>
        <v>0</v>
      </c>
      <c r="H112" s="5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10</v>
      </c>
      <c r="I112" s="196">
        <v>0</v>
      </c>
      <c r="J112" s="52">
        <v>0</v>
      </c>
      <c r="K112" s="57">
        <v>0</v>
      </c>
      <c r="L112" s="142">
        <v>0</v>
      </c>
      <c r="M112" s="197">
        <v>10</v>
      </c>
      <c r="N112" s="140">
        <v>0</v>
      </c>
      <c r="O112" s="197">
        <f t="shared" si="16"/>
        <v>0</v>
      </c>
      <c r="P112" s="137">
        <f t="shared" si="17"/>
        <v>0</v>
      </c>
      <c r="Q112" s="138">
        <f t="shared" si="18"/>
        <v>0</v>
      </c>
      <c r="R112" s="144">
        <f t="shared" si="19"/>
        <v>0</v>
      </c>
      <c r="S112" s="198"/>
      <c r="T112" s="45"/>
      <c r="U112" s="46"/>
      <c r="V112" s="47"/>
      <c r="W112" s="44"/>
      <c r="X112" s="46"/>
      <c r="Y112" s="44"/>
      <c r="Z112" s="46"/>
      <c r="AA112" s="44"/>
      <c r="AB112" s="45"/>
      <c r="AC112" s="45"/>
      <c r="AD112" s="283"/>
      <c r="AE112" s="46"/>
      <c r="AF112" s="45"/>
      <c r="AG112" s="48"/>
      <c r="AH112" s="45"/>
      <c r="AI112" s="46"/>
      <c r="AJ112" s="45"/>
      <c r="AK112" s="44"/>
      <c r="AL112" s="44"/>
      <c r="AM112" s="45"/>
      <c r="AN112" s="46"/>
      <c r="AO112" s="47"/>
      <c r="AP112" s="46"/>
      <c r="AQ112" s="46"/>
      <c r="AR112" s="46"/>
      <c r="AS112" s="277"/>
    </row>
    <row r="113" spans="1:45" x14ac:dyDescent="0.25">
      <c r="A113" s="154" t="s">
        <v>384</v>
      </c>
      <c r="B113" s="127" t="s">
        <v>35</v>
      </c>
      <c r="C113" s="44" t="s">
        <v>959</v>
      </c>
      <c r="D113" s="44" t="s">
        <v>125</v>
      </c>
      <c r="E113" s="44" t="s">
        <v>958</v>
      </c>
      <c r="F113" s="129"/>
      <c r="G113" s="183">
        <f t="shared" si="15"/>
        <v>0</v>
      </c>
      <c r="H113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13" s="8">
        <v>0</v>
      </c>
      <c r="J113" s="52">
        <v>0</v>
      </c>
      <c r="K113" s="57">
        <v>0</v>
      </c>
      <c r="L113" s="142">
        <v>0</v>
      </c>
      <c r="M113" s="197">
        <v>0</v>
      </c>
      <c r="N113" s="32">
        <v>0</v>
      </c>
      <c r="O113" s="9">
        <f t="shared" si="16"/>
        <v>0</v>
      </c>
      <c r="P113" s="137">
        <f t="shared" si="17"/>
        <v>0</v>
      </c>
      <c r="Q113" s="138">
        <f t="shared" si="18"/>
        <v>0</v>
      </c>
      <c r="R113" s="144">
        <f t="shared" si="19"/>
        <v>0</v>
      </c>
      <c r="S113" s="198"/>
      <c r="T113" s="45"/>
      <c r="U113" s="46"/>
      <c r="V113" s="47"/>
      <c r="W113" s="44"/>
      <c r="X113" s="46"/>
      <c r="Y113" s="44"/>
      <c r="Z113" s="46"/>
      <c r="AA113" s="44"/>
      <c r="AB113" s="45"/>
      <c r="AC113" s="45"/>
      <c r="AD113" s="283"/>
      <c r="AE113" s="46"/>
      <c r="AF113" s="45"/>
      <c r="AG113" s="48"/>
      <c r="AH113" s="45"/>
      <c r="AI113" s="46"/>
      <c r="AJ113" s="45"/>
      <c r="AK113" s="44"/>
      <c r="AL113" s="44"/>
      <c r="AM113" s="45"/>
      <c r="AN113" s="46"/>
      <c r="AO113" s="47"/>
      <c r="AP113" s="46"/>
      <c r="AQ113" s="46"/>
      <c r="AR113" s="46"/>
      <c r="AS113" s="277"/>
    </row>
    <row r="114" spans="1:45" x14ac:dyDescent="0.25">
      <c r="A114" s="154" t="s">
        <v>384</v>
      </c>
      <c r="B114" s="127" t="s">
        <v>35</v>
      </c>
      <c r="C114" s="44" t="s">
        <v>597</v>
      </c>
      <c r="D114" s="44" t="s">
        <v>727</v>
      </c>
      <c r="E114" s="44" t="s">
        <v>33</v>
      </c>
      <c r="F114" s="129"/>
      <c r="G114" s="183">
        <f t="shared" si="15"/>
        <v>0</v>
      </c>
      <c r="H114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14" s="8">
        <v>0</v>
      </c>
      <c r="J114" s="52">
        <v>0</v>
      </c>
      <c r="K114" s="57">
        <v>0</v>
      </c>
      <c r="L114" s="142">
        <v>0</v>
      </c>
      <c r="M114" s="197">
        <v>0</v>
      </c>
      <c r="N114" s="32">
        <v>0</v>
      </c>
      <c r="O114" s="9">
        <f t="shared" si="16"/>
        <v>0</v>
      </c>
      <c r="P114" s="137">
        <f t="shared" si="17"/>
        <v>0</v>
      </c>
      <c r="Q114" s="138">
        <f t="shared" si="18"/>
        <v>0</v>
      </c>
      <c r="R114" s="144">
        <f t="shared" si="19"/>
        <v>0</v>
      </c>
      <c r="S114" s="198"/>
      <c r="T114" s="45"/>
      <c r="U114" s="46"/>
      <c r="V114" s="47"/>
      <c r="W114" s="44"/>
      <c r="X114" s="46"/>
      <c r="Y114" s="44"/>
      <c r="Z114" s="46"/>
      <c r="AA114" s="44"/>
      <c r="AB114" s="45"/>
      <c r="AC114" s="45"/>
      <c r="AD114" s="283"/>
      <c r="AE114" s="46"/>
      <c r="AF114" s="45"/>
      <c r="AG114" s="48"/>
      <c r="AH114" s="45"/>
      <c r="AI114" s="46"/>
      <c r="AJ114" s="45"/>
      <c r="AK114" s="44"/>
      <c r="AL114" s="44"/>
      <c r="AM114" s="45"/>
      <c r="AN114" s="46"/>
      <c r="AO114" s="47"/>
      <c r="AP114" s="46"/>
      <c r="AQ114" s="46"/>
      <c r="AR114" s="46"/>
      <c r="AS114" s="277"/>
    </row>
    <row r="115" spans="1:45" x14ac:dyDescent="0.25">
      <c r="A115" s="154" t="s">
        <v>384</v>
      </c>
      <c r="B115" s="127" t="s">
        <v>35</v>
      </c>
      <c r="C115" s="44" t="s">
        <v>995</v>
      </c>
      <c r="D115" s="403" t="s">
        <v>733</v>
      </c>
      <c r="E115" s="403" t="s">
        <v>86</v>
      </c>
      <c r="F115" s="129"/>
      <c r="G115" s="183">
        <f t="shared" si="15"/>
        <v>0</v>
      </c>
      <c r="H115" s="7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Row],[Cat]]="4M",
 MIN(50,SUM(racers7[[#This Row],[2017 Learn to Race Points2]],racers7[[#This Row],[2018 Learn to Race Points]],MIN(20,SUM(racers7[[#This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Points]])),
  IF(racers7[[#This Row],[Cat]]="4F",
 MIN(50,SUM(racers7[[#This Row],[2017 Learn to Race Points2]],racers7[[#This Row],[2018 Learn to Race Points]],MIN(20,SUM(MIN(10,racers7[[#This Row],[2018 Out of Province ITT Upgrade Points]]),racers7[[#This Row],[2018 ITT Points]])),MIN(10,racers7[[#This Row],[2018 Out of Province Mass Start Upgrade Points]]),racers7[[#This Row],[2018 Mass Start Points]])),
 MIN(30,SUM(racers7[[#This Row],[2017 Learn to Race Points2]],racers7[[#This Row],[2018 Learn to Race Points]],MIN(15,SUM(racers7[[#This Row],[2017 ITT Points]],MIN(10,racers7[[#This Row],[2018 Out of Province ITT Upgrade Points]]),racers7[[#This Row],[2018 ITT Points]])),racers7[[#This Row],[2017 Mass Start Upgrade Points]],MIN(10,racers7[[#This Row],[2018 Out of Province Mass Start Upgrade Points]]),racers7[[#This Row],[2018 Mass Start Points]]))
))) ) ))))</f>
        <v>0</v>
      </c>
      <c r="I115" s="8">
        <v>0</v>
      </c>
      <c r="J115" s="52">
        <v>0</v>
      </c>
      <c r="K115" s="57">
        <v>0</v>
      </c>
      <c r="L115" s="142">
        <v>0</v>
      </c>
      <c r="M115" s="197">
        <v>0</v>
      </c>
      <c r="N115" s="32">
        <v>0</v>
      </c>
      <c r="O115" s="9">
        <f t="shared" si="16"/>
        <v>0</v>
      </c>
      <c r="P115" s="137">
        <f t="shared" si="17"/>
        <v>0</v>
      </c>
      <c r="Q115" s="138">
        <f t="shared" si="18"/>
        <v>0</v>
      </c>
      <c r="R115" s="144">
        <f t="shared" si="19"/>
        <v>0</v>
      </c>
      <c r="S115" s="198"/>
      <c r="T115" s="45"/>
      <c r="U115" s="46"/>
      <c r="V115" s="47"/>
      <c r="W115" s="44"/>
      <c r="X115" s="46"/>
      <c r="Y115" s="44"/>
      <c r="Z115" s="46"/>
      <c r="AA115" s="44"/>
      <c r="AB115" s="45"/>
      <c r="AC115" s="45"/>
      <c r="AD115" s="283"/>
      <c r="AE115" s="46"/>
      <c r="AF115" s="45"/>
      <c r="AG115" s="48"/>
      <c r="AH115" s="45"/>
      <c r="AI115" s="46"/>
      <c r="AJ115" s="45"/>
      <c r="AK115" s="44"/>
      <c r="AL115" s="44"/>
      <c r="AM115" s="45"/>
      <c r="AN115" s="46"/>
      <c r="AO115" s="47"/>
      <c r="AP115" s="46"/>
      <c r="AQ115" s="46"/>
      <c r="AR115" s="46"/>
      <c r="AS115" s="277"/>
    </row>
  </sheetData>
  <conditionalFormatting sqref="H1:H1048576">
    <cfRule type="expression" dxfId="206" priority="1">
      <formula>"AND([@Cat]=""3M"",[@[Total Upgrade Points]]=50)"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2"/>
  <sheetViews>
    <sheetView zoomScale="80" zoomScaleNormal="80" workbookViewId="0">
      <pane ySplit="1" topLeftCell="A2" activePane="bottomLeft" state="frozen"/>
      <selection activeCell="R16" sqref="R16"/>
      <selection pane="bottomLeft" activeCell="F11" sqref="F11"/>
    </sheetView>
  </sheetViews>
  <sheetFormatPr defaultColWidth="8.85546875" defaultRowHeight="15" x14ac:dyDescent="0.25"/>
  <cols>
    <col min="1" max="1" width="5.7109375" style="59" customWidth="1"/>
    <col min="2" max="2" width="9" style="59" customWidth="1"/>
    <col min="3" max="3" width="21" style="1" bestFit="1" customWidth="1"/>
    <col min="4" max="4" width="13.140625" style="1" bestFit="1" customWidth="1"/>
    <col min="5" max="5" width="39.140625" style="1" bestFit="1" customWidth="1"/>
    <col min="6" max="6" width="7.140625" style="60" customWidth="1"/>
    <col min="7" max="7" width="7.85546875" style="60" bestFit="1" customWidth="1"/>
    <col min="8" max="8" width="8.42578125" style="61" bestFit="1" customWidth="1"/>
    <col min="9" max="10" width="7.85546875" style="62" customWidth="1"/>
    <col min="11" max="11" width="7.85546875" style="63" customWidth="1"/>
    <col min="12" max="15" width="7.85546875" style="62" customWidth="1"/>
    <col min="16" max="16" width="7.85546875" style="64" customWidth="1"/>
    <col min="17" max="17" width="7.85546875" style="65" customWidth="1"/>
    <col min="18" max="18" width="7.85546875" style="66" customWidth="1"/>
    <col min="19" max="19" width="3.5703125" style="1" customWidth="1"/>
    <col min="20" max="20" width="3.5703125" style="67" customWidth="1"/>
    <col min="21" max="21" width="3.5703125" style="68" customWidth="1"/>
    <col min="22" max="22" width="3.5703125" style="284" customWidth="1"/>
    <col min="23" max="24" width="3.5703125" style="68" customWidth="1"/>
    <col min="25" max="25" width="3.5703125" style="67" customWidth="1"/>
    <col min="26" max="26" width="3.5703125" style="68" customWidth="1"/>
    <col min="27" max="27" width="3.5703125" style="284" customWidth="1"/>
    <col min="28" max="30" width="3.5703125" style="67" customWidth="1"/>
    <col min="31" max="31" width="3.5703125" style="68" customWidth="1"/>
    <col min="32" max="32" width="3.5703125" style="1" customWidth="1"/>
    <col min="33" max="33" width="3.5703125" style="67" customWidth="1"/>
    <col min="34" max="35" width="3.5703125" style="68" customWidth="1"/>
    <col min="36" max="36" width="3.5703125" style="67" customWidth="1"/>
    <col min="37" max="37" width="3.5703125" style="284" bestFit="1" customWidth="1"/>
    <col min="38" max="38" width="3.5703125" style="1" customWidth="1"/>
    <col min="39" max="39" width="3.5703125" style="67" bestFit="1" customWidth="1"/>
    <col min="40" max="40" width="3.5703125" style="68" bestFit="1" customWidth="1"/>
    <col min="41" max="41" width="3.5703125" style="284" bestFit="1" customWidth="1"/>
    <col min="42" max="42" width="3.5703125" style="68" customWidth="1"/>
    <col min="43" max="43" width="3.5703125" style="68" bestFit="1" customWidth="1"/>
    <col min="44" max="44" width="3.5703125" style="67" customWidth="1"/>
    <col min="45" max="45" width="3.7109375" style="278" bestFit="1" customWidth="1"/>
    <col min="46" max="16384" width="8.85546875" style="1"/>
  </cols>
  <sheetData>
    <row r="1" spans="1:45" ht="124.9" customHeight="1" x14ac:dyDescent="0.25">
      <c r="A1" s="233" t="s">
        <v>0</v>
      </c>
      <c r="B1" s="234" t="s">
        <v>1</v>
      </c>
      <c r="C1" s="234" t="s">
        <v>2</v>
      </c>
      <c r="D1" s="235" t="s">
        <v>3</v>
      </c>
      <c r="E1" s="235" t="s">
        <v>4</v>
      </c>
      <c r="F1" s="237" t="s">
        <v>5</v>
      </c>
      <c r="G1" s="238" t="s">
        <v>921</v>
      </c>
      <c r="H1" s="239" t="s">
        <v>6</v>
      </c>
      <c r="I1" s="240" t="s">
        <v>923</v>
      </c>
      <c r="J1" s="241" t="s">
        <v>922</v>
      </c>
      <c r="K1" s="242" t="s">
        <v>924</v>
      </c>
      <c r="L1" s="243" t="s">
        <v>792</v>
      </c>
      <c r="M1" s="240" t="s">
        <v>925</v>
      </c>
      <c r="N1" s="244" t="s">
        <v>926</v>
      </c>
      <c r="O1" s="245" t="s">
        <v>927</v>
      </c>
      <c r="P1" s="246" t="s">
        <v>947</v>
      </c>
      <c r="Q1" s="247" t="s">
        <v>929</v>
      </c>
      <c r="R1" s="248" t="s">
        <v>930</v>
      </c>
      <c r="S1" s="249" t="s">
        <v>932</v>
      </c>
      <c r="T1" s="250" t="s">
        <v>933</v>
      </c>
      <c r="U1" s="251" t="s">
        <v>934</v>
      </c>
      <c r="V1" s="258" t="s">
        <v>990</v>
      </c>
      <c r="W1" s="251" t="s">
        <v>931</v>
      </c>
      <c r="X1" s="252" t="s">
        <v>833</v>
      </c>
      <c r="Y1" s="250" t="s">
        <v>8</v>
      </c>
      <c r="Z1" s="251" t="s">
        <v>9</v>
      </c>
      <c r="AA1" s="285" t="s">
        <v>10</v>
      </c>
      <c r="AB1" s="253" t="s">
        <v>937</v>
      </c>
      <c r="AC1" s="254" t="s">
        <v>936</v>
      </c>
      <c r="AD1" s="253" t="s">
        <v>938</v>
      </c>
      <c r="AE1" s="255" t="s">
        <v>858</v>
      </c>
      <c r="AF1" s="256" t="s">
        <v>861</v>
      </c>
      <c r="AG1" s="250" t="s">
        <v>939</v>
      </c>
      <c r="AH1" s="251" t="s">
        <v>940</v>
      </c>
      <c r="AI1" s="257" t="s">
        <v>943</v>
      </c>
      <c r="AJ1" s="257" t="s">
        <v>942</v>
      </c>
      <c r="AK1" s="258" t="s">
        <v>941</v>
      </c>
      <c r="AL1" s="259" t="s">
        <v>888</v>
      </c>
      <c r="AM1" s="250" t="s">
        <v>11</v>
      </c>
      <c r="AN1" s="251" t="s">
        <v>12</v>
      </c>
      <c r="AO1" s="258" t="s">
        <v>13</v>
      </c>
      <c r="AP1" s="256" t="s">
        <v>944</v>
      </c>
      <c r="AQ1" s="251" t="s">
        <v>945</v>
      </c>
      <c r="AR1" s="250" t="s">
        <v>946</v>
      </c>
      <c r="AS1" s="260" t="s">
        <v>14</v>
      </c>
    </row>
    <row r="2" spans="1:45" s="207" customFormat="1" x14ac:dyDescent="0.25">
      <c r="A2" s="2" t="s">
        <v>588</v>
      </c>
      <c r="B2" s="3" t="s">
        <v>35</v>
      </c>
      <c r="C2" s="4" t="s">
        <v>961</v>
      </c>
      <c r="D2" s="4" t="s">
        <v>51</v>
      </c>
      <c r="E2" s="4" t="s">
        <v>67</v>
      </c>
      <c r="F2" s="5">
        <v>1</v>
      </c>
      <c r="G2" s="6">
        <f t="shared" ref="G2:G33" si="0">SUM(O2,P2,R2)</f>
        <v>40</v>
      </c>
      <c r="H2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25</v>
      </c>
      <c r="I2" s="8">
        <v>0</v>
      </c>
      <c r="J2" s="8">
        <v>0</v>
      </c>
      <c r="K2" s="228">
        <v>0</v>
      </c>
      <c r="L2" s="229">
        <v>0</v>
      </c>
      <c r="M2" s="9">
        <v>0</v>
      </c>
      <c r="N2" s="32">
        <v>0</v>
      </c>
      <c r="O2" s="10">
        <f>SUM(Q2,S2,X2,AC2,AF2,AI2, AJ2,AL2,AP2)</f>
        <v>10</v>
      </c>
      <c r="P2" s="11">
        <f t="shared" ref="P2:P33" si="1">SUM(T2,Y2,AB2,AD2,AG2,AM2,AR2,AS2)</f>
        <v>15</v>
      </c>
      <c r="Q2" s="12">
        <f t="shared" ref="Q2:Q33" si="2">SUM(U2,W2,Z2, AE2, AH2, AN2, AQ2)</f>
        <v>0</v>
      </c>
      <c r="R2" s="13">
        <f t="shared" ref="R2:R33" si="3">SUM(V2,AA2,AK2,AO2)</f>
        <v>15</v>
      </c>
      <c r="S2" s="14">
        <v>10</v>
      </c>
      <c r="T2" s="15">
        <v>15</v>
      </c>
      <c r="U2" s="16"/>
      <c r="V2" s="279">
        <v>15</v>
      </c>
      <c r="W2" s="16"/>
      <c r="X2" s="16"/>
      <c r="Y2" s="15"/>
      <c r="Z2" s="16"/>
      <c r="AA2" s="279"/>
      <c r="AB2" s="15"/>
      <c r="AC2" s="15"/>
      <c r="AD2" s="15"/>
      <c r="AE2" s="16"/>
      <c r="AF2" s="18"/>
      <c r="AG2" s="15"/>
      <c r="AH2" s="16"/>
      <c r="AI2" s="16"/>
      <c r="AJ2" s="15"/>
      <c r="AK2" s="279"/>
      <c r="AL2" s="18"/>
      <c r="AM2" s="15"/>
      <c r="AN2" s="16"/>
      <c r="AO2" s="279"/>
      <c r="AP2" s="18"/>
      <c r="AQ2" s="16"/>
      <c r="AR2" s="15"/>
      <c r="AS2" s="273"/>
    </row>
    <row r="3" spans="1:45" s="207" customFormat="1" x14ac:dyDescent="0.25">
      <c r="A3" s="2" t="s">
        <v>588</v>
      </c>
      <c r="B3" s="3" t="s">
        <v>35</v>
      </c>
      <c r="C3" s="4" t="s">
        <v>982</v>
      </c>
      <c r="D3" s="4" t="s">
        <v>344</v>
      </c>
      <c r="E3" s="4" t="s">
        <v>30</v>
      </c>
      <c r="F3" s="5">
        <v>2</v>
      </c>
      <c r="G3" s="6">
        <f t="shared" si="0"/>
        <v>22</v>
      </c>
      <c r="H3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14</v>
      </c>
      <c r="I3" s="8">
        <v>0</v>
      </c>
      <c r="J3" s="8">
        <v>0</v>
      </c>
      <c r="K3" s="228">
        <v>0</v>
      </c>
      <c r="L3" s="229">
        <v>0</v>
      </c>
      <c r="M3" s="9">
        <v>0</v>
      </c>
      <c r="N3" s="32">
        <v>0</v>
      </c>
      <c r="O3" s="10">
        <f>SUM(Q3,S3,X3,AC3,AF3,AI3, AJ3,AL3,AP3)</f>
        <v>4</v>
      </c>
      <c r="P3" s="11">
        <f t="shared" si="1"/>
        <v>10</v>
      </c>
      <c r="Q3" s="12">
        <f t="shared" si="2"/>
        <v>4</v>
      </c>
      <c r="R3" s="13">
        <f t="shared" si="3"/>
        <v>8</v>
      </c>
      <c r="S3" s="14"/>
      <c r="T3" s="15">
        <v>10</v>
      </c>
      <c r="U3" s="16">
        <v>4</v>
      </c>
      <c r="V3" s="279">
        <v>8</v>
      </c>
      <c r="W3" s="16"/>
      <c r="X3" s="16"/>
      <c r="Y3" s="15"/>
      <c r="Z3" s="16"/>
      <c r="AA3" s="279"/>
      <c r="AB3" s="15"/>
      <c r="AC3" s="15"/>
      <c r="AD3" s="15"/>
      <c r="AE3" s="16"/>
      <c r="AF3" s="18"/>
      <c r="AG3" s="15"/>
      <c r="AH3" s="16"/>
      <c r="AI3" s="16"/>
      <c r="AJ3" s="15"/>
      <c r="AK3" s="279"/>
      <c r="AL3" s="18"/>
      <c r="AM3" s="15"/>
      <c r="AN3" s="16"/>
      <c r="AO3" s="279"/>
      <c r="AP3" s="18"/>
      <c r="AQ3" s="16"/>
      <c r="AR3" s="15"/>
      <c r="AS3" s="273"/>
    </row>
    <row r="4" spans="1:45" x14ac:dyDescent="0.25">
      <c r="A4" s="2" t="s">
        <v>588</v>
      </c>
      <c r="B4" s="3" t="s">
        <v>35</v>
      </c>
      <c r="C4" s="4" t="s">
        <v>963</v>
      </c>
      <c r="D4" s="4" t="s">
        <v>964</v>
      </c>
      <c r="E4" s="4" t="s">
        <v>363</v>
      </c>
      <c r="F4" s="5">
        <v>3</v>
      </c>
      <c r="G4" s="6">
        <f t="shared" si="0"/>
        <v>16</v>
      </c>
      <c r="H4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4" s="8">
        <v>0</v>
      </c>
      <c r="J4" s="8">
        <v>0</v>
      </c>
      <c r="K4" s="228">
        <v>0</v>
      </c>
      <c r="L4" s="229">
        <v>0</v>
      </c>
      <c r="M4" s="9">
        <v>0</v>
      </c>
      <c r="N4" s="32">
        <v>0</v>
      </c>
      <c r="O4" s="10">
        <f>SUM(Q4,S4,X4,AC4,AF4,AI4, AJ4,AL4,AP4)</f>
        <v>4</v>
      </c>
      <c r="P4" s="11">
        <f t="shared" si="1"/>
        <v>6</v>
      </c>
      <c r="Q4" s="12">
        <f t="shared" si="2"/>
        <v>0</v>
      </c>
      <c r="R4" s="13">
        <f t="shared" si="3"/>
        <v>6</v>
      </c>
      <c r="S4" s="14">
        <v>4</v>
      </c>
      <c r="T4" s="15">
        <v>6</v>
      </c>
      <c r="U4" s="16"/>
      <c r="V4" s="279">
        <v>6</v>
      </c>
      <c r="W4" s="16"/>
      <c r="X4" s="16"/>
      <c r="Y4" s="15"/>
      <c r="Z4" s="16"/>
      <c r="AA4" s="279"/>
      <c r="AB4" s="15"/>
      <c r="AC4" s="15"/>
      <c r="AD4" s="15"/>
      <c r="AE4" s="16"/>
      <c r="AF4" s="18"/>
      <c r="AG4" s="15"/>
      <c r="AH4" s="16"/>
      <c r="AI4" s="16"/>
      <c r="AJ4" s="15"/>
      <c r="AK4" s="279"/>
      <c r="AL4" s="18"/>
      <c r="AM4" s="15"/>
      <c r="AN4" s="16"/>
      <c r="AO4" s="279"/>
      <c r="AP4" s="18"/>
      <c r="AQ4" s="16"/>
      <c r="AR4" s="15"/>
      <c r="AS4" s="273"/>
    </row>
    <row r="5" spans="1:45" s="207" customFormat="1" x14ac:dyDescent="0.25">
      <c r="A5" s="2" t="s">
        <v>588</v>
      </c>
      <c r="B5" s="3" t="s">
        <v>35</v>
      </c>
      <c r="C5" s="22" t="s">
        <v>479</v>
      </c>
      <c r="D5" s="22" t="s">
        <v>480</v>
      </c>
      <c r="E5" s="4" t="s">
        <v>452</v>
      </c>
      <c r="F5" s="5">
        <v>3</v>
      </c>
      <c r="G5" s="6">
        <f t="shared" si="0"/>
        <v>16</v>
      </c>
      <c r="H5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4</v>
      </c>
      <c r="I5" s="8">
        <v>0</v>
      </c>
      <c r="J5" s="8">
        <v>0</v>
      </c>
      <c r="K5" s="228">
        <v>0</v>
      </c>
      <c r="L5" s="229">
        <v>0</v>
      </c>
      <c r="M5" s="9">
        <v>0</v>
      </c>
      <c r="N5" s="32">
        <v>0</v>
      </c>
      <c r="O5" s="10">
        <v>2</v>
      </c>
      <c r="P5" s="11">
        <f t="shared" si="1"/>
        <v>2</v>
      </c>
      <c r="Q5" s="12">
        <f t="shared" si="2"/>
        <v>15</v>
      </c>
      <c r="R5" s="13">
        <f t="shared" si="3"/>
        <v>12</v>
      </c>
      <c r="S5" s="14">
        <v>2</v>
      </c>
      <c r="T5" s="15">
        <v>2</v>
      </c>
      <c r="U5" s="16">
        <v>15</v>
      </c>
      <c r="V5" s="279">
        <v>12</v>
      </c>
      <c r="W5" s="16"/>
      <c r="X5" s="16"/>
      <c r="Y5" s="15"/>
      <c r="Z5" s="16"/>
      <c r="AA5" s="279"/>
      <c r="AB5" s="15"/>
      <c r="AC5" s="15"/>
      <c r="AD5" s="15"/>
      <c r="AE5" s="16"/>
      <c r="AF5" s="18"/>
      <c r="AG5" s="15"/>
      <c r="AH5" s="16"/>
      <c r="AI5" s="16"/>
      <c r="AJ5" s="15"/>
      <c r="AK5" s="279"/>
      <c r="AL5" s="18"/>
      <c r="AM5" s="15"/>
      <c r="AN5" s="16"/>
      <c r="AO5" s="279"/>
      <c r="AP5" s="18"/>
      <c r="AQ5" s="16"/>
      <c r="AR5" s="15"/>
      <c r="AS5" s="273"/>
    </row>
    <row r="6" spans="1:45" x14ac:dyDescent="0.25">
      <c r="A6" s="2" t="s">
        <v>588</v>
      </c>
      <c r="B6" s="3" t="s">
        <v>35</v>
      </c>
      <c r="C6" s="4" t="s">
        <v>960</v>
      </c>
      <c r="D6" s="4" t="s">
        <v>154</v>
      </c>
      <c r="E6" s="4" t="s">
        <v>19</v>
      </c>
      <c r="F6" s="5">
        <v>5</v>
      </c>
      <c r="G6" s="6">
        <f t="shared" si="0"/>
        <v>12</v>
      </c>
      <c r="H6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12</v>
      </c>
      <c r="I6" s="8">
        <v>0</v>
      </c>
      <c r="J6" s="8">
        <v>0</v>
      </c>
      <c r="K6" s="228">
        <v>0</v>
      </c>
      <c r="L6" s="229">
        <v>0</v>
      </c>
      <c r="M6" s="9">
        <v>0</v>
      </c>
      <c r="N6" s="32">
        <v>0</v>
      </c>
      <c r="O6" s="10">
        <f t="shared" ref="O6:O37" si="4">SUM(Q6,S6,X6,AC6,AF6,AI6, AJ6,AL6,AP6)</f>
        <v>12</v>
      </c>
      <c r="P6" s="11">
        <f t="shared" si="1"/>
        <v>0</v>
      </c>
      <c r="Q6" s="12">
        <f t="shared" si="2"/>
        <v>0</v>
      </c>
      <c r="R6" s="13">
        <f t="shared" si="3"/>
        <v>0</v>
      </c>
      <c r="S6" s="14">
        <v>12</v>
      </c>
      <c r="T6" s="15"/>
      <c r="U6" s="16"/>
      <c r="V6" s="279"/>
      <c r="W6" s="16"/>
      <c r="X6" s="16"/>
      <c r="Y6" s="15"/>
      <c r="Z6" s="16"/>
      <c r="AA6" s="279"/>
      <c r="AB6" s="15"/>
      <c r="AC6" s="15"/>
      <c r="AD6" s="15"/>
      <c r="AE6" s="16"/>
      <c r="AF6" s="18"/>
      <c r="AG6" s="15"/>
      <c r="AH6" s="16"/>
      <c r="AI6" s="16"/>
      <c r="AJ6" s="15"/>
      <c r="AK6" s="279"/>
      <c r="AL6" s="18"/>
      <c r="AM6" s="15"/>
      <c r="AN6" s="16"/>
      <c r="AO6" s="279"/>
      <c r="AP6" s="18"/>
      <c r="AQ6" s="16"/>
      <c r="AR6" s="15"/>
      <c r="AS6" s="273"/>
    </row>
    <row r="7" spans="1:45" x14ac:dyDescent="0.25">
      <c r="A7" s="2" t="s">
        <v>588</v>
      </c>
      <c r="B7" s="3" t="s">
        <v>35</v>
      </c>
      <c r="C7" s="4" t="s">
        <v>897</v>
      </c>
      <c r="D7" s="4" t="s">
        <v>898</v>
      </c>
      <c r="E7" s="4" t="s">
        <v>47</v>
      </c>
      <c r="F7" s="5">
        <v>5</v>
      </c>
      <c r="G7" s="6">
        <f t="shared" si="0"/>
        <v>12</v>
      </c>
      <c r="H7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20</v>
      </c>
      <c r="I7" s="8">
        <v>0</v>
      </c>
      <c r="J7" s="8">
        <v>0</v>
      </c>
      <c r="K7" s="228">
        <v>12</v>
      </c>
      <c r="L7" s="229">
        <v>0</v>
      </c>
      <c r="M7" s="9">
        <v>0</v>
      </c>
      <c r="N7" s="32">
        <v>0</v>
      </c>
      <c r="O7" s="10">
        <f t="shared" si="4"/>
        <v>0</v>
      </c>
      <c r="P7" s="11">
        <f t="shared" si="1"/>
        <v>8</v>
      </c>
      <c r="Q7" s="12">
        <f t="shared" si="2"/>
        <v>0</v>
      </c>
      <c r="R7" s="13">
        <f t="shared" si="3"/>
        <v>4</v>
      </c>
      <c r="S7" s="14"/>
      <c r="T7" s="15">
        <v>8</v>
      </c>
      <c r="U7" s="16"/>
      <c r="V7" s="279">
        <v>4</v>
      </c>
      <c r="W7" s="16"/>
      <c r="X7" s="16"/>
      <c r="Y7" s="15"/>
      <c r="Z7" s="16"/>
      <c r="AA7" s="279"/>
      <c r="AB7" s="15"/>
      <c r="AC7" s="15"/>
      <c r="AD7" s="15"/>
      <c r="AE7" s="16"/>
      <c r="AF7" s="18"/>
      <c r="AG7" s="15"/>
      <c r="AH7" s="16"/>
      <c r="AI7" s="16"/>
      <c r="AJ7" s="15"/>
      <c r="AK7" s="279"/>
      <c r="AL7" s="18"/>
      <c r="AM7" s="15"/>
      <c r="AN7" s="16"/>
      <c r="AO7" s="279"/>
      <c r="AP7" s="18"/>
      <c r="AQ7" s="16"/>
      <c r="AR7" s="15"/>
      <c r="AS7" s="273"/>
    </row>
    <row r="8" spans="1:45" x14ac:dyDescent="0.25">
      <c r="A8" s="307" t="s">
        <v>588</v>
      </c>
      <c r="B8" s="342" t="s">
        <v>35</v>
      </c>
      <c r="C8" s="306" t="s">
        <v>951</v>
      </c>
      <c r="D8" s="306" t="s">
        <v>952</v>
      </c>
      <c r="E8" s="306" t="s">
        <v>421</v>
      </c>
      <c r="F8" s="308">
        <v>7</v>
      </c>
      <c r="G8" s="309">
        <f t="shared" si="0"/>
        <v>11</v>
      </c>
      <c r="H8" s="310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20</v>
      </c>
      <c r="I8" s="328">
        <v>10</v>
      </c>
      <c r="J8" s="328">
        <v>0</v>
      </c>
      <c r="K8" s="312">
        <v>0</v>
      </c>
      <c r="L8" s="313">
        <v>0</v>
      </c>
      <c r="M8" s="311">
        <v>0</v>
      </c>
      <c r="N8" s="314">
        <v>0</v>
      </c>
      <c r="O8" s="315">
        <f t="shared" si="4"/>
        <v>10</v>
      </c>
      <c r="P8" s="316">
        <f t="shared" si="1"/>
        <v>0</v>
      </c>
      <c r="Q8" s="317">
        <f t="shared" si="2"/>
        <v>10</v>
      </c>
      <c r="R8" s="318">
        <f t="shared" si="3"/>
        <v>1</v>
      </c>
      <c r="S8" s="319"/>
      <c r="T8" s="320"/>
      <c r="U8" s="321">
        <v>10</v>
      </c>
      <c r="V8" s="322">
        <v>1</v>
      </c>
      <c r="W8" s="321"/>
      <c r="X8" s="321"/>
      <c r="Y8" s="320"/>
      <c r="Z8" s="321"/>
      <c r="AA8" s="322"/>
      <c r="AB8" s="320"/>
      <c r="AC8" s="320"/>
      <c r="AD8" s="320"/>
      <c r="AE8" s="321"/>
      <c r="AF8" s="323"/>
      <c r="AG8" s="320"/>
      <c r="AH8" s="321"/>
      <c r="AI8" s="321"/>
      <c r="AJ8" s="320"/>
      <c r="AK8" s="322"/>
      <c r="AL8" s="323"/>
      <c r="AM8" s="320"/>
      <c r="AN8" s="321"/>
      <c r="AO8" s="322"/>
      <c r="AP8" s="323"/>
      <c r="AQ8" s="321"/>
      <c r="AR8" s="320"/>
      <c r="AS8" s="324"/>
    </row>
    <row r="9" spans="1:45" x14ac:dyDescent="0.25">
      <c r="A9" s="2" t="s">
        <v>588</v>
      </c>
      <c r="B9" s="3" t="s">
        <v>35</v>
      </c>
      <c r="C9" s="4" t="s">
        <v>962</v>
      </c>
      <c r="D9" s="4" t="s">
        <v>503</v>
      </c>
      <c r="E9" s="4" t="s">
        <v>155</v>
      </c>
      <c r="F9" s="5">
        <v>8</v>
      </c>
      <c r="G9" s="6">
        <f t="shared" si="0"/>
        <v>8</v>
      </c>
      <c r="H9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8</v>
      </c>
      <c r="I9" s="8">
        <v>0</v>
      </c>
      <c r="J9" s="8">
        <v>0</v>
      </c>
      <c r="K9" s="228">
        <v>0</v>
      </c>
      <c r="L9" s="229">
        <v>0</v>
      </c>
      <c r="M9" s="9">
        <v>0</v>
      </c>
      <c r="N9" s="32">
        <v>0</v>
      </c>
      <c r="O9" s="10">
        <f t="shared" si="4"/>
        <v>8</v>
      </c>
      <c r="P9" s="11">
        <f t="shared" si="1"/>
        <v>0</v>
      </c>
      <c r="Q9" s="12">
        <f t="shared" si="2"/>
        <v>0</v>
      </c>
      <c r="R9" s="13">
        <f t="shared" si="3"/>
        <v>0</v>
      </c>
      <c r="S9" s="14">
        <v>8</v>
      </c>
      <c r="T9" s="15"/>
      <c r="U9" s="16"/>
      <c r="V9" s="279"/>
      <c r="W9" s="16"/>
      <c r="X9" s="16"/>
      <c r="Y9" s="15"/>
      <c r="Z9" s="16"/>
      <c r="AA9" s="279"/>
      <c r="AB9" s="15"/>
      <c r="AC9" s="15"/>
      <c r="AD9" s="15"/>
      <c r="AE9" s="16"/>
      <c r="AF9" s="18"/>
      <c r="AG9" s="15"/>
      <c r="AH9" s="16"/>
      <c r="AI9" s="16"/>
      <c r="AJ9" s="15"/>
      <c r="AK9" s="279"/>
      <c r="AL9" s="18"/>
      <c r="AM9" s="15"/>
      <c r="AN9" s="16"/>
      <c r="AO9" s="279"/>
      <c r="AP9" s="18"/>
      <c r="AQ9" s="16"/>
      <c r="AR9" s="15"/>
      <c r="AS9" s="273"/>
    </row>
    <row r="10" spans="1:45" x14ac:dyDescent="0.25">
      <c r="A10" s="2" t="s">
        <v>588</v>
      </c>
      <c r="B10" s="28" t="s">
        <v>35</v>
      </c>
      <c r="C10" s="22" t="s">
        <v>668</v>
      </c>
      <c r="D10" s="22" t="s">
        <v>669</v>
      </c>
      <c r="E10" s="22" t="s">
        <v>67</v>
      </c>
      <c r="F10" s="5">
        <v>8</v>
      </c>
      <c r="G10" s="10">
        <f t="shared" si="0"/>
        <v>8</v>
      </c>
      <c r="H10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16</v>
      </c>
      <c r="I10" s="8">
        <v>0</v>
      </c>
      <c r="J10" s="8">
        <v>0</v>
      </c>
      <c r="K10" s="228">
        <v>0</v>
      </c>
      <c r="L10" s="229">
        <v>8</v>
      </c>
      <c r="M10" s="9">
        <v>0</v>
      </c>
      <c r="N10" s="32">
        <v>0</v>
      </c>
      <c r="O10" s="10">
        <f t="shared" si="4"/>
        <v>8</v>
      </c>
      <c r="P10" s="11">
        <f t="shared" si="1"/>
        <v>0</v>
      </c>
      <c r="Q10" s="12">
        <f t="shared" si="2"/>
        <v>8</v>
      </c>
      <c r="R10" s="13">
        <f t="shared" si="3"/>
        <v>0</v>
      </c>
      <c r="S10" s="14"/>
      <c r="T10" s="15"/>
      <c r="U10" s="16">
        <v>8</v>
      </c>
      <c r="V10" s="279"/>
      <c r="W10" s="16"/>
      <c r="X10" s="16"/>
      <c r="Y10" s="15"/>
      <c r="Z10" s="16"/>
      <c r="AA10" s="279"/>
      <c r="AB10" s="15"/>
      <c r="AC10" s="15"/>
      <c r="AD10" s="15"/>
      <c r="AE10" s="16"/>
      <c r="AF10" s="18"/>
      <c r="AG10" s="15"/>
      <c r="AH10" s="16"/>
      <c r="AI10" s="16"/>
      <c r="AJ10" s="15"/>
      <c r="AK10" s="279"/>
      <c r="AL10" s="18"/>
      <c r="AM10" s="15"/>
      <c r="AN10" s="16"/>
      <c r="AO10" s="279"/>
      <c r="AP10" s="18"/>
      <c r="AQ10" s="16"/>
      <c r="AR10" s="15"/>
      <c r="AS10" s="273"/>
    </row>
    <row r="11" spans="1:45" x14ac:dyDescent="0.25">
      <c r="A11" s="2" t="s">
        <v>588</v>
      </c>
      <c r="B11" s="3" t="s">
        <v>35</v>
      </c>
      <c r="C11" s="4" t="s">
        <v>983</v>
      </c>
      <c r="D11" s="4" t="s">
        <v>984</v>
      </c>
      <c r="E11" s="4" t="s">
        <v>52</v>
      </c>
      <c r="F11" s="5">
        <v>10</v>
      </c>
      <c r="G11" s="6">
        <f t="shared" si="0"/>
        <v>6</v>
      </c>
      <c r="H11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4</v>
      </c>
      <c r="I11" s="8">
        <v>0</v>
      </c>
      <c r="J11" s="8">
        <v>0</v>
      </c>
      <c r="K11" s="228">
        <v>0</v>
      </c>
      <c r="L11" s="229">
        <v>0</v>
      </c>
      <c r="M11" s="9">
        <v>0</v>
      </c>
      <c r="N11" s="32">
        <v>0</v>
      </c>
      <c r="O11" s="10">
        <f t="shared" si="4"/>
        <v>0</v>
      </c>
      <c r="P11" s="11">
        <f t="shared" si="1"/>
        <v>4</v>
      </c>
      <c r="Q11" s="12">
        <f t="shared" si="2"/>
        <v>0</v>
      </c>
      <c r="R11" s="13">
        <f t="shared" si="3"/>
        <v>2</v>
      </c>
      <c r="S11" s="14"/>
      <c r="T11" s="15">
        <v>4</v>
      </c>
      <c r="U11" s="16"/>
      <c r="V11" s="279">
        <v>2</v>
      </c>
      <c r="W11" s="16"/>
      <c r="X11" s="16"/>
      <c r="Y11" s="15"/>
      <c r="Z11" s="16"/>
      <c r="AA11" s="279"/>
      <c r="AB11" s="15"/>
      <c r="AC11" s="15"/>
      <c r="AD11" s="15"/>
      <c r="AE11" s="16"/>
      <c r="AF11" s="18"/>
      <c r="AG11" s="15"/>
      <c r="AH11" s="16"/>
      <c r="AI11" s="16"/>
      <c r="AJ11" s="15"/>
      <c r="AK11" s="279"/>
      <c r="AL11" s="18"/>
      <c r="AM11" s="15"/>
      <c r="AN11" s="16"/>
      <c r="AO11" s="279"/>
      <c r="AP11" s="18"/>
      <c r="AQ11" s="16"/>
      <c r="AR11" s="15"/>
      <c r="AS11" s="273"/>
    </row>
    <row r="12" spans="1:45" x14ac:dyDescent="0.25">
      <c r="A12" s="2" t="s">
        <v>588</v>
      </c>
      <c r="B12" s="33" t="s">
        <v>35</v>
      </c>
      <c r="C12" s="22" t="s">
        <v>970</v>
      </c>
      <c r="D12" s="22" t="s">
        <v>85</v>
      </c>
      <c r="E12" s="22" t="s">
        <v>86</v>
      </c>
      <c r="F12" s="5">
        <v>11</v>
      </c>
      <c r="G12" s="6">
        <f t="shared" si="0"/>
        <v>2</v>
      </c>
      <c r="H12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2</v>
      </c>
      <c r="I12" s="8">
        <v>0</v>
      </c>
      <c r="J12" s="8">
        <v>0</v>
      </c>
      <c r="K12" s="228">
        <v>0</v>
      </c>
      <c r="L12" s="229">
        <v>0</v>
      </c>
      <c r="M12" s="9">
        <v>0</v>
      </c>
      <c r="N12" s="32">
        <v>0</v>
      </c>
      <c r="O12" s="10">
        <f t="shared" si="4"/>
        <v>2</v>
      </c>
      <c r="P12" s="11">
        <f t="shared" si="1"/>
        <v>0</v>
      </c>
      <c r="Q12" s="12">
        <f t="shared" si="2"/>
        <v>2</v>
      </c>
      <c r="R12" s="13">
        <f t="shared" si="3"/>
        <v>0</v>
      </c>
      <c r="S12" s="14"/>
      <c r="T12" s="15"/>
      <c r="U12" s="16">
        <v>2</v>
      </c>
      <c r="V12" s="279"/>
      <c r="W12" s="16"/>
      <c r="X12" s="16"/>
      <c r="Y12" s="15"/>
      <c r="Z12" s="16"/>
      <c r="AA12" s="279"/>
      <c r="AB12" s="15"/>
      <c r="AC12" s="15"/>
      <c r="AD12" s="15"/>
      <c r="AE12" s="16"/>
      <c r="AF12" s="18"/>
      <c r="AG12" s="15"/>
      <c r="AH12" s="16"/>
      <c r="AI12" s="16"/>
      <c r="AJ12" s="15"/>
      <c r="AK12" s="279"/>
      <c r="AL12" s="18"/>
      <c r="AM12" s="15"/>
      <c r="AN12" s="16"/>
      <c r="AO12" s="279"/>
      <c r="AP12" s="18"/>
      <c r="AQ12" s="16"/>
      <c r="AR12" s="15"/>
      <c r="AS12" s="273"/>
    </row>
    <row r="13" spans="1:45" s="207" customFormat="1" x14ac:dyDescent="0.25">
      <c r="A13" s="379" t="s">
        <v>588</v>
      </c>
      <c r="B13" s="380" t="s">
        <v>35</v>
      </c>
      <c r="C13" s="381" t="s">
        <v>959</v>
      </c>
      <c r="D13" s="381" t="s">
        <v>125</v>
      </c>
      <c r="E13" s="381" t="s">
        <v>958</v>
      </c>
      <c r="F13" s="383"/>
      <c r="G13" s="384">
        <f t="shared" si="0"/>
        <v>77</v>
      </c>
      <c r="H13" s="385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30</v>
      </c>
      <c r="I13" s="386">
        <v>0</v>
      </c>
      <c r="J13" s="386">
        <v>0</v>
      </c>
      <c r="K13" s="387">
        <v>0</v>
      </c>
      <c r="L13" s="388">
        <v>0</v>
      </c>
      <c r="M13" s="389">
        <v>0</v>
      </c>
      <c r="N13" s="390">
        <v>0</v>
      </c>
      <c r="O13" s="391">
        <f t="shared" si="4"/>
        <v>32</v>
      </c>
      <c r="P13" s="392">
        <f t="shared" si="1"/>
        <v>20</v>
      </c>
      <c r="Q13" s="393">
        <f t="shared" si="2"/>
        <v>12</v>
      </c>
      <c r="R13" s="394">
        <f t="shared" si="3"/>
        <v>25</v>
      </c>
      <c r="S13" s="395">
        <v>20</v>
      </c>
      <c r="T13" s="396">
        <v>20</v>
      </c>
      <c r="U13" s="397">
        <v>12</v>
      </c>
      <c r="V13" s="398">
        <v>25</v>
      </c>
      <c r="W13" s="397"/>
      <c r="X13" s="397"/>
      <c r="Y13" s="396"/>
      <c r="Z13" s="397"/>
      <c r="AA13" s="398"/>
      <c r="AB13" s="396"/>
      <c r="AC13" s="396"/>
      <c r="AD13" s="396"/>
      <c r="AE13" s="397"/>
      <c r="AF13" s="399"/>
      <c r="AG13" s="396"/>
      <c r="AH13" s="397"/>
      <c r="AI13" s="397"/>
      <c r="AJ13" s="396"/>
      <c r="AK13" s="398"/>
      <c r="AL13" s="399"/>
      <c r="AM13" s="396"/>
      <c r="AN13" s="397"/>
      <c r="AO13" s="398"/>
      <c r="AP13" s="399"/>
      <c r="AQ13" s="397"/>
      <c r="AR13" s="396"/>
      <c r="AS13" s="400"/>
    </row>
    <row r="14" spans="1:45" x14ac:dyDescent="0.25">
      <c r="A14" s="379" t="s">
        <v>588</v>
      </c>
      <c r="B14" s="380" t="s">
        <v>35</v>
      </c>
      <c r="C14" s="381" t="s">
        <v>597</v>
      </c>
      <c r="D14" s="381" t="s">
        <v>727</v>
      </c>
      <c r="E14" s="381" t="s">
        <v>33</v>
      </c>
      <c r="F14" s="383"/>
      <c r="G14" s="384">
        <f t="shared" si="0"/>
        <v>58</v>
      </c>
      <c r="H14" s="385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30</v>
      </c>
      <c r="I14" s="386">
        <v>0</v>
      </c>
      <c r="J14" s="386">
        <v>0</v>
      </c>
      <c r="K14" s="387">
        <v>0</v>
      </c>
      <c r="L14" s="388">
        <v>0</v>
      </c>
      <c r="M14" s="389">
        <v>0</v>
      </c>
      <c r="N14" s="390">
        <v>0</v>
      </c>
      <c r="O14" s="391">
        <f t="shared" si="4"/>
        <v>26</v>
      </c>
      <c r="P14" s="392">
        <f t="shared" si="1"/>
        <v>12</v>
      </c>
      <c r="Q14" s="393">
        <f t="shared" si="2"/>
        <v>20</v>
      </c>
      <c r="R14" s="394">
        <f t="shared" si="3"/>
        <v>20</v>
      </c>
      <c r="S14" s="395">
        <v>6</v>
      </c>
      <c r="T14" s="396">
        <v>12</v>
      </c>
      <c r="U14" s="397">
        <v>20</v>
      </c>
      <c r="V14" s="398">
        <v>20</v>
      </c>
      <c r="W14" s="397"/>
      <c r="X14" s="397"/>
      <c r="Y14" s="396"/>
      <c r="Z14" s="397"/>
      <c r="AA14" s="398"/>
      <c r="AB14" s="396"/>
      <c r="AC14" s="396"/>
      <c r="AD14" s="396"/>
      <c r="AE14" s="397"/>
      <c r="AF14" s="399"/>
      <c r="AG14" s="396"/>
      <c r="AH14" s="397"/>
      <c r="AI14" s="397"/>
      <c r="AJ14" s="396"/>
      <c r="AK14" s="398"/>
      <c r="AL14" s="399"/>
      <c r="AM14" s="396"/>
      <c r="AN14" s="397"/>
      <c r="AO14" s="398"/>
      <c r="AP14" s="399"/>
      <c r="AQ14" s="397"/>
      <c r="AR14" s="396"/>
      <c r="AS14" s="400"/>
    </row>
    <row r="15" spans="1:45" x14ac:dyDescent="0.25">
      <c r="A15" s="379" t="s">
        <v>588</v>
      </c>
      <c r="B15" s="380" t="s">
        <v>35</v>
      </c>
      <c r="C15" s="381" t="s">
        <v>995</v>
      </c>
      <c r="D15" s="381" t="s">
        <v>733</v>
      </c>
      <c r="E15" s="381" t="s">
        <v>86</v>
      </c>
      <c r="F15" s="383"/>
      <c r="G15" s="384">
        <f t="shared" si="0"/>
        <v>31</v>
      </c>
      <c r="H15" s="385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30</v>
      </c>
      <c r="I15" s="386">
        <v>0</v>
      </c>
      <c r="J15" s="386">
        <v>0</v>
      </c>
      <c r="K15" s="387">
        <v>20</v>
      </c>
      <c r="L15" s="388">
        <v>0</v>
      </c>
      <c r="M15" s="389">
        <v>0</v>
      </c>
      <c r="N15" s="390">
        <v>0</v>
      </c>
      <c r="O15" s="391">
        <f t="shared" si="4"/>
        <v>21</v>
      </c>
      <c r="P15" s="392">
        <f t="shared" si="1"/>
        <v>0</v>
      </c>
      <c r="Q15" s="393">
        <f t="shared" si="2"/>
        <v>6</v>
      </c>
      <c r="R15" s="394">
        <f t="shared" si="3"/>
        <v>10</v>
      </c>
      <c r="S15" s="395">
        <v>15</v>
      </c>
      <c r="T15" s="396"/>
      <c r="U15" s="397">
        <v>6</v>
      </c>
      <c r="V15" s="398">
        <v>10</v>
      </c>
      <c r="W15" s="397"/>
      <c r="X15" s="397"/>
      <c r="Y15" s="396"/>
      <c r="Z15" s="397"/>
      <c r="AA15" s="398"/>
      <c r="AB15" s="396"/>
      <c r="AC15" s="396"/>
      <c r="AD15" s="396"/>
      <c r="AE15" s="397"/>
      <c r="AF15" s="399"/>
      <c r="AG15" s="396"/>
      <c r="AH15" s="397"/>
      <c r="AI15" s="397"/>
      <c r="AJ15" s="396"/>
      <c r="AK15" s="398"/>
      <c r="AL15" s="399"/>
      <c r="AM15" s="396"/>
      <c r="AN15" s="397"/>
      <c r="AO15" s="398"/>
      <c r="AP15" s="399"/>
      <c r="AQ15" s="397"/>
      <c r="AR15" s="396"/>
      <c r="AS15" s="400"/>
    </row>
    <row r="16" spans="1:45" x14ac:dyDescent="0.25">
      <c r="A16" s="2" t="s">
        <v>588</v>
      </c>
      <c r="B16" s="28" t="s">
        <v>35</v>
      </c>
      <c r="C16" s="22" t="s">
        <v>649</v>
      </c>
      <c r="D16" s="22" t="s">
        <v>161</v>
      </c>
      <c r="E16" s="22" t="s">
        <v>650</v>
      </c>
      <c r="F16" s="23"/>
      <c r="G16" s="10">
        <f t="shared" si="0"/>
        <v>0</v>
      </c>
      <c r="H16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30</v>
      </c>
      <c r="I16" s="8">
        <v>10</v>
      </c>
      <c r="J16" s="8">
        <v>0</v>
      </c>
      <c r="K16" s="228">
        <v>10</v>
      </c>
      <c r="L16" s="229">
        <v>15</v>
      </c>
      <c r="M16" s="9">
        <v>0</v>
      </c>
      <c r="N16" s="32">
        <v>0</v>
      </c>
      <c r="O16" s="10">
        <f t="shared" si="4"/>
        <v>0</v>
      </c>
      <c r="P16" s="11">
        <f t="shared" si="1"/>
        <v>0</v>
      </c>
      <c r="Q16" s="12">
        <f t="shared" si="2"/>
        <v>0</v>
      </c>
      <c r="R16" s="13">
        <f t="shared" si="3"/>
        <v>0</v>
      </c>
      <c r="S16" s="14"/>
      <c r="T16" s="15"/>
      <c r="U16" s="16"/>
      <c r="V16" s="279"/>
      <c r="W16" s="16"/>
      <c r="X16" s="16"/>
      <c r="Y16" s="15"/>
      <c r="Z16" s="16"/>
      <c r="AA16" s="279"/>
      <c r="AB16" s="15"/>
      <c r="AC16" s="15"/>
      <c r="AD16" s="15"/>
      <c r="AE16" s="16"/>
      <c r="AF16" s="27"/>
      <c r="AG16" s="15"/>
      <c r="AH16" s="16"/>
      <c r="AI16" s="16"/>
      <c r="AJ16" s="15"/>
      <c r="AK16" s="279"/>
      <c r="AL16" s="18"/>
      <c r="AM16" s="15"/>
      <c r="AN16" s="16"/>
      <c r="AO16" s="279"/>
      <c r="AP16" s="18"/>
      <c r="AQ16" s="16"/>
      <c r="AR16" s="15"/>
      <c r="AS16" s="273"/>
    </row>
    <row r="17" spans="1:45" x14ac:dyDescent="0.25">
      <c r="A17" s="20" t="s">
        <v>588</v>
      </c>
      <c r="B17" s="21" t="s">
        <v>35</v>
      </c>
      <c r="C17" s="22" t="s">
        <v>347</v>
      </c>
      <c r="D17" s="22" t="s">
        <v>40</v>
      </c>
      <c r="E17" s="22" t="s">
        <v>408</v>
      </c>
      <c r="F17" s="23"/>
      <c r="G17" s="10">
        <f t="shared" si="0"/>
        <v>0</v>
      </c>
      <c r="H17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29</v>
      </c>
      <c r="I17" s="8">
        <v>0</v>
      </c>
      <c r="J17" s="8">
        <v>10</v>
      </c>
      <c r="K17" s="228">
        <v>4</v>
      </c>
      <c r="L17" s="229">
        <v>16</v>
      </c>
      <c r="M17" s="9">
        <v>0</v>
      </c>
      <c r="N17" s="32">
        <v>0</v>
      </c>
      <c r="O17" s="10">
        <f t="shared" si="4"/>
        <v>0</v>
      </c>
      <c r="P17" s="11">
        <f t="shared" si="1"/>
        <v>0</v>
      </c>
      <c r="Q17" s="12">
        <f t="shared" si="2"/>
        <v>0</v>
      </c>
      <c r="R17" s="13">
        <f t="shared" si="3"/>
        <v>0</v>
      </c>
      <c r="S17" s="14"/>
      <c r="T17" s="15"/>
      <c r="U17" s="16"/>
      <c r="V17" s="279"/>
      <c r="W17" s="16"/>
      <c r="X17" s="16"/>
      <c r="Y17" s="15"/>
      <c r="Z17" s="16"/>
      <c r="AA17" s="279"/>
      <c r="AB17" s="15"/>
      <c r="AC17" s="15"/>
      <c r="AD17" s="15"/>
      <c r="AE17" s="16"/>
      <c r="AF17" s="27"/>
      <c r="AG17" s="15"/>
      <c r="AH17" s="16"/>
      <c r="AI17" s="16"/>
      <c r="AJ17" s="15"/>
      <c r="AK17" s="279"/>
      <c r="AL17" s="18"/>
      <c r="AM17" s="15"/>
      <c r="AN17" s="16"/>
      <c r="AO17" s="279"/>
      <c r="AP17" s="18"/>
      <c r="AQ17" s="16"/>
      <c r="AR17" s="15"/>
      <c r="AS17" s="273"/>
    </row>
    <row r="18" spans="1:45" x14ac:dyDescent="0.25">
      <c r="A18" s="2" t="s">
        <v>588</v>
      </c>
      <c r="B18" s="3" t="s">
        <v>35</v>
      </c>
      <c r="C18" s="4" t="s">
        <v>849</v>
      </c>
      <c r="D18" s="4" t="s">
        <v>46</v>
      </c>
      <c r="E18" s="4" t="s">
        <v>823</v>
      </c>
      <c r="F18" s="5"/>
      <c r="G18" s="6">
        <f t="shared" si="0"/>
        <v>0</v>
      </c>
      <c r="H18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25</v>
      </c>
      <c r="I18" s="8">
        <v>0</v>
      </c>
      <c r="J18" s="8">
        <v>0</v>
      </c>
      <c r="K18" s="228">
        <v>25</v>
      </c>
      <c r="L18" s="229">
        <v>0</v>
      </c>
      <c r="M18" s="9">
        <v>0</v>
      </c>
      <c r="N18" s="32">
        <v>0</v>
      </c>
      <c r="O18" s="10">
        <f t="shared" si="4"/>
        <v>0</v>
      </c>
      <c r="P18" s="11">
        <f t="shared" si="1"/>
        <v>0</v>
      </c>
      <c r="Q18" s="12">
        <f t="shared" si="2"/>
        <v>0</v>
      </c>
      <c r="R18" s="13">
        <f t="shared" si="3"/>
        <v>0</v>
      </c>
      <c r="S18" s="14"/>
      <c r="T18" s="15"/>
      <c r="U18" s="16"/>
      <c r="V18" s="279"/>
      <c r="W18" s="16"/>
      <c r="X18" s="16"/>
      <c r="Y18" s="15"/>
      <c r="Z18" s="16"/>
      <c r="AA18" s="279"/>
      <c r="AB18" s="15"/>
      <c r="AC18" s="15"/>
      <c r="AD18" s="15"/>
      <c r="AE18" s="16"/>
      <c r="AF18" s="18"/>
      <c r="AG18" s="15"/>
      <c r="AH18" s="16"/>
      <c r="AI18" s="16"/>
      <c r="AJ18" s="15"/>
      <c r="AK18" s="279"/>
      <c r="AL18" s="18"/>
      <c r="AM18" s="15"/>
      <c r="AN18" s="16"/>
      <c r="AO18" s="279"/>
      <c r="AP18" s="18"/>
      <c r="AQ18" s="16"/>
      <c r="AR18" s="15"/>
      <c r="AS18" s="273"/>
    </row>
    <row r="19" spans="1:45" s="207" customFormat="1" ht="15.75" customHeight="1" x14ac:dyDescent="0.25">
      <c r="A19" s="2" t="s">
        <v>588</v>
      </c>
      <c r="B19" s="28" t="s">
        <v>35</v>
      </c>
      <c r="C19" s="22" t="s">
        <v>603</v>
      </c>
      <c r="D19" s="22" t="s">
        <v>604</v>
      </c>
      <c r="E19" s="22" t="s">
        <v>86</v>
      </c>
      <c r="F19" s="5"/>
      <c r="G19" s="10">
        <f t="shared" si="0"/>
        <v>0</v>
      </c>
      <c r="H19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25</v>
      </c>
      <c r="I19" s="8">
        <v>10</v>
      </c>
      <c r="J19" s="8">
        <v>0</v>
      </c>
      <c r="K19" s="228">
        <v>0</v>
      </c>
      <c r="L19" s="229">
        <v>40</v>
      </c>
      <c r="M19" s="9">
        <v>0</v>
      </c>
      <c r="N19" s="32">
        <v>0</v>
      </c>
      <c r="O19" s="10">
        <f t="shared" si="4"/>
        <v>0</v>
      </c>
      <c r="P19" s="11">
        <f t="shared" si="1"/>
        <v>0</v>
      </c>
      <c r="Q19" s="12">
        <f t="shared" si="2"/>
        <v>0</v>
      </c>
      <c r="R19" s="13">
        <f t="shared" si="3"/>
        <v>0</v>
      </c>
      <c r="S19" s="14"/>
      <c r="T19" s="15"/>
      <c r="U19" s="16"/>
      <c r="V19" s="279"/>
      <c r="W19" s="16"/>
      <c r="X19" s="16"/>
      <c r="Y19" s="15"/>
      <c r="Z19" s="16"/>
      <c r="AA19" s="279"/>
      <c r="AB19" s="15"/>
      <c r="AC19" s="15"/>
      <c r="AD19" s="15"/>
      <c r="AE19" s="16"/>
      <c r="AF19" s="18"/>
      <c r="AG19" s="15"/>
      <c r="AH19" s="16"/>
      <c r="AI19" s="16"/>
      <c r="AJ19" s="15"/>
      <c r="AK19" s="279"/>
      <c r="AL19" s="18"/>
      <c r="AM19" s="15"/>
      <c r="AN19" s="16"/>
      <c r="AO19" s="279"/>
      <c r="AP19" s="18"/>
      <c r="AQ19" s="16"/>
      <c r="AR19" s="15"/>
      <c r="AS19" s="273"/>
    </row>
    <row r="20" spans="1:45" x14ac:dyDescent="0.25">
      <c r="A20" s="2" t="s">
        <v>588</v>
      </c>
      <c r="B20" s="3" t="s">
        <v>35</v>
      </c>
      <c r="C20" s="4" t="s">
        <v>856</v>
      </c>
      <c r="D20" s="4" t="s">
        <v>64</v>
      </c>
      <c r="E20" s="4" t="s">
        <v>19</v>
      </c>
      <c r="F20" s="5"/>
      <c r="G20" s="6">
        <f t="shared" si="0"/>
        <v>0</v>
      </c>
      <c r="H20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23</v>
      </c>
      <c r="I20" s="8">
        <v>0</v>
      </c>
      <c r="J20" s="8">
        <v>0</v>
      </c>
      <c r="K20" s="228">
        <v>15</v>
      </c>
      <c r="L20" s="229">
        <v>8</v>
      </c>
      <c r="M20" s="9">
        <v>0</v>
      </c>
      <c r="N20" s="32">
        <v>0</v>
      </c>
      <c r="O20" s="10">
        <f t="shared" si="4"/>
        <v>0</v>
      </c>
      <c r="P20" s="11">
        <f t="shared" si="1"/>
        <v>0</v>
      </c>
      <c r="Q20" s="12">
        <f t="shared" si="2"/>
        <v>0</v>
      </c>
      <c r="R20" s="13">
        <f t="shared" si="3"/>
        <v>0</v>
      </c>
      <c r="S20" s="14"/>
      <c r="T20" s="15"/>
      <c r="U20" s="16"/>
      <c r="V20" s="279"/>
      <c r="W20" s="16"/>
      <c r="X20" s="16"/>
      <c r="Y20" s="15"/>
      <c r="Z20" s="16"/>
      <c r="AA20" s="279"/>
      <c r="AB20" s="15"/>
      <c r="AC20" s="15"/>
      <c r="AD20" s="15"/>
      <c r="AE20" s="16"/>
      <c r="AF20" s="18"/>
      <c r="AG20" s="15"/>
      <c r="AH20" s="16"/>
      <c r="AI20" s="16"/>
      <c r="AJ20" s="15"/>
      <c r="AK20" s="279"/>
      <c r="AL20" s="18"/>
      <c r="AM20" s="15"/>
      <c r="AN20" s="16"/>
      <c r="AO20" s="279"/>
      <c r="AP20" s="18"/>
      <c r="AQ20" s="16"/>
      <c r="AR20" s="15"/>
      <c r="AS20" s="273"/>
    </row>
    <row r="21" spans="1:45" s="207" customFormat="1" x14ac:dyDescent="0.25">
      <c r="A21" s="2" t="s">
        <v>588</v>
      </c>
      <c r="B21" s="3" t="s">
        <v>35</v>
      </c>
      <c r="C21" s="4" t="s">
        <v>770</v>
      </c>
      <c r="D21" s="4" t="s">
        <v>662</v>
      </c>
      <c r="E21" s="4" t="s">
        <v>19</v>
      </c>
      <c r="F21" s="5"/>
      <c r="G21" s="10">
        <f t="shared" si="0"/>
        <v>0</v>
      </c>
      <c r="H21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22</v>
      </c>
      <c r="I21" s="8">
        <v>0</v>
      </c>
      <c r="J21" s="8">
        <v>0</v>
      </c>
      <c r="K21" s="228">
        <v>12</v>
      </c>
      <c r="L21" s="229">
        <v>10</v>
      </c>
      <c r="M21" s="9">
        <v>0</v>
      </c>
      <c r="N21" s="32">
        <v>0</v>
      </c>
      <c r="O21" s="10">
        <f t="shared" si="4"/>
        <v>0</v>
      </c>
      <c r="P21" s="11">
        <f t="shared" si="1"/>
        <v>0</v>
      </c>
      <c r="Q21" s="12">
        <f t="shared" si="2"/>
        <v>0</v>
      </c>
      <c r="R21" s="13">
        <f t="shared" si="3"/>
        <v>0</v>
      </c>
      <c r="S21" s="14"/>
      <c r="T21" s="15"/>
      <c r="U21" s="16"/>
      <c r="V21" s="279"/>
      <c r="W21" s="16"/>
      <c r="X21" s="16"/>
      <c r="Y21" s="15"/>
      <c r="Z21" s="16"/>
      <c r="AA21" s="279"/>
      <c r="AB21" s="15"/>
      <c r="AC21" s="15"/>
      <c r="AD21" s="15"/>
      <c r="AE21" s="16"/>
      <c r="AF21" s="18"/>
      <c r="AG21" s="15"/>
      <c r="AH21" s="16"/>
      <c r="AI21" s="16"/>
      <c r="AJ21" s="15"/>
      <c r="AK21" s="279"/>
      <c r="AL21" s="18"/>
      <c r="AM21" s="15"/>
      <c r="AN21" s="16"/>
      <c r="AO21" s="279"/>
      <c r="AP21" s="18"/>
      <c r="AQ21" s="16"/>
      <c r="AR21" s="15"/>
      <c r="AS21" s="273"/>
    </row>
    <row r="22" spans="1:45" s="207" customFormat="1" x14ac:dyDescent="0.25">
      <c r="A22" s="2" t="s">
        <v>588</v>
      </c>
      <c r="B22" s="28" t="s">
        <v>35</v>
      </c>
      <c r="C22" s="22" t="s">
        <v>634</v>
      </c>
      <c r="D22" s="22" t="s">
        <v>635</v>
      </c>
      <c r="E22" s="22" t="s">
        <v>77</v>
      </c>
      <c r="F22" s="5"/>
      <c r="G22" s="10">
        <f t="shared" si="0"/>
        <v>0</v>
      </c>
      <c r="H22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18</v>
      </c>
      <c r="I22" s="8">
        <v>0</v>
      </c>
      <c r="J22" s="8">
        <v>0</v>
      </c>
      <c r="K22" s="228">
        <v>18</v>
      </c>
      <c r="L22" s="229">
        <v>0</v>
      </c>
      <c r="M22" s="9">
        <v>0</v>
      </c>
      <c r="N22" s="32">
        <v>0</v>
      </c>
      <c r="O22" s="10">
        <f t="shared" si="4"/>
        <v>0</v>
      </c>
      <c r="P22" s="11">
        <f t="shared" si="1"/>
        <v>0</v>
      </c>
      <c r="Q22" s="12">
        <f t="shared" si="2"/>
        <v>0</v>
      </c>
      <c r="R22" s="13">
        <f t="shared" si="3"/>
        <v>0</v>
      </c>
      <c r="S22" s="14"/>
      <c r="T22" s="15"/>
      <c r="U22" s="16"/>
      <c r="V22" s="279"/>
      <c r="W22" s="16"/>
      <c r="X22" s="16"/>
      <c r="Y22" s="15"/>
      <c r="Z22" s="16"/>
      <c r="AA22" s="279"/>
      <c r="AB22" s="15"/>
      <c r="AC22" s="15"/>
      <c r="AD22" s="15"/>
      <c r="AE22" s="16"/>
      <c r="AF22" s="18"/>
      <c r="AG22" s="15"/>
      <c r="AH22" s="16"/>
      <c r="AI22" s="16"/>
      <c r="AJ22" s="15"/>
      <c r="AK22" s="279"/>
      <c r="AL22" s="18"/>
      <c r="AM22" s="15"/>
      <c r="AN22" s="16"/>
      <c r="AO22" s="279"/>
      <c r="AP22" s="18"/>
      <c r="AQ22" s="16"/>
      <c r="AR22" s="15"/>
      <c r="AS22" s="273"/>
    </row>
    <row r="23" spans="1:45" x14ac:dyDescent="0.25">
      <c r="A23" s="2" t="s">
        <v>588</v>
      </c>
      <c r="B23" s="34" t="s">
        <v>35</v>
      </c>
      <c r="C23" s="35" t="s">
        <v>702</v>
      </c>
      <c r="D23" s="35" t="s">
        <v>42</v>
      </c>
      <c r="E23" s="35" t="s">
        <v>77</v>
      </c>
      <c r="F23" s="23"/>
      <c r="G23" s="10">
        <f t="shared" si="0"/>
        <v>0</v>
      </c>
      <c r="H23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18</v>
      </c>
      <c r="I23" s="8">
        <v>0</v>
      </c>
      <c r="J23" s="8">
        <v>10</v>
      </c>
      <c r="K23" s="228">
        <v>8</v>
      </c>
      <c r="L23" s="229">
        <v>0</v>
      </c>
      <c r="M23" s="9">
        <v>0</v>
      </c>
      <c r="N23" s="32">
        <v>0</v>
      </c>
      <c r="O23" s="10">
        <f t="shared" si="4"/>
        <v>0</v>
      </c>
      <c r="P23" s="11">
        <f t="shared" si="1"/>
        <v>0</v>
      </c>
      <c r="Q23" s="12">
        <f t="shared" si="2"/>
        <v>0</v>
      </c>
      <c r="R23" s="13">
        <f t="shared" si="3"/>
        <v>0</v>
      </c>
      <c r="S23" s="14"/>
      <c r="T23" s="15"/>
      <c r="U23" s="16"/>
      <c r="V23" s="279"/>
      <c r="W23" s="16"/>
      <c r="X23" s="16"/>
      <c r="Y23" s="15"/>
      <c r="Z23" s="16"/>
      <c r="AA23" s="279"/>
      <c r="AB23" s="15"/>
      <c r="AC23" s="15"/>
      <c r="AD23" s="15"/>
      <c r="AE23" s="16"/>
      <c r="AF23" s="27"/>
      <c r="AG23" s="15"/>
      <c r="AH23" s="16"/>
      <c r="AI23" s="16"/>
      <c r="AJ23" s="15"/>
      <c r="AK23" s="279"/>
      <c r="AL23" s="18"/>
      <c r="AM23" s="15"/>
      <c r="AN23" s="16"/>
      <c r="AO23" s="279"/>
      <c r="AP23" s="18"/>
      <c r="AQ23" s="16"/>
      <c r="AR23" s="15"/>
      <c r="AS23" s="273"/>
    </row>
    <row r="24" spans="1:45" s="207" customFormat="1" x14ac:dyDescent="0.25">
      <c r="A24" s="20" t="s">
        <v>588</v>
      </c>
      <c r="B24" s="36" t="s">
        <v>35</v>
      </c>
      <c r="C24" s="37" t="s">
        <v>712</v>
      </c>
      <c r="D24" s="37" t="s">
        <v>713</v>
      </c>
      <c r="E24" s="37" t="s">
        <v>77</v>
      </c>
      <c r="F24" s="23"/>
      <c r="G24" s="10">
        <f t="shared" si="0"/>
        <v>0</v>
      </c>
      <c r="H24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18</v>
      </c>
      <c r="I24" s="8">
        <v>0</v>
      </c>
      <c r="J24" s="8">
        <v>10</v>
      </c>
      <c r="K24" s="228">
        <v>6</v>
      </c>
      <c r="L24" s="229">
        <v>2</v>
      </c>
      <c r="M24" s="9">
        <v>0</v>
      </c>
      <c r="N24" s="32">
        <v>0</v>
      </c>
      <c r="O24" s="10">
        <f t="shared" si="4"/>
        <v>0</v>
      </c>
      <c r="P24" s="11">
        <f t="shared" si="1"/>
        <v>0</v>
      </c>
      <c r="Q24" s="12">
        <f t="shared" si="2"/>
        <v>0</v>
      </c>
      <c r="R24" s="13">
        <f t="shared" si="3"/>
        <v>0</v>
      </c>
      <c r="S24" s="14"/>
      <c r="T24" s="15"/>
      <c r="U24" s="16"/>
      <c r="V24" s="279"/>
      <c r="W24" s="16"/>
      <c r="X24" s="16"/>
      <c r="Y24" s="15"/>
      <c r="Z24" s="16"/>
      <c r="AA24" s="279"/>
      <c r="AB24" s="15"/>
      <c r="AC24" s="15"/>
      <c r="AD24" s="15"/>
      <c r="AE24" s="16"/>
      <c r="AF24" s="27"/>
      <c r="AG24" s="15"/>
      <c r="AH24" s="16"/>
      <c r="AI24" s="16"/>
      <c r="AJ24" s="15"/>
      <c r="AK24" s="279"/>
      <c r="AL24" s="18"/>
      <c r="AM24" s="15"/>
      <c r="AN24" s="16"/>
      <c r="AO24" s="279"/>
      <c r="AP24" s="18"/>
      <c r="AQ24" s="16"/>
      <c r="AR24" s="15"/>
      <c r="AS24" s="273"/>
    </row>
    <row r="25" spans="1:45" x14ac:dyDescent="0.25">
      <c r="A25" s="2" t="s">
        <v>588</v>
      </c>
      <c r="B25" s="3" t="s">
        <v>35</v>
      </c>
      <c r="C25" s="4" t="s">
        <v>850</v>
      </c>
      <c r="D25" s="4" t="s">
        <v>145</v>
      </c>
      <c r="E25" s="4" t="s">
        <v>246</v>
      </c>
      <c r="F25" s="5"/>
      <c r="G25" s="6">
        <f t="shared" si="0"/>
        <v>0</v>
      </c>
      <c r="H25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16</v>
      </c>
      <c r="I25" s="8">
        <v>0</v>
      </c>
      <c r="J25" s="8">
        <v>0</v>
      </c>
      <c r="K25" s="228">
        <v>16</v>
      </c>
      <c r="L25" s="229">
        <v>0</v>
      </c>
      <c r="M25" s="9">
        <v>0</v>
      </c>
      <c r="N25" s="32">
        <v>0</v>
      </c>
      <c r="O25" s="10">
        <f t="shared" si="4"/>
        <v>0</v>
      </c>
      <c r="P25" s="11">
        <f t="shared" si="1"/>
        <v>0</v>
      </c>
      <c r="Q25" s="12">
        <f t="shared" si="2"/>
        <v>0</v>
      </c>
      <c r="R25" s="13">
        <f t="shared" si="3"/>
        <v>0</v>
      </c>
      <c r="S25" s="14"/>
      <c r="T25" s="15"/>
      <c r="U25" s="16"/>
      <c r="V25" s="279"/>
      <c r="W25" s="16"/>
      <c r="X25" s="16"/>
      <c r="Y25" s="15"/>
      <c r="Z25" s="16"/>
      <c r="AA25" s="279"/>
      <c r="AB25" s="15"/>
      <c r="AC25" s="15"/>
      <c r="AD25" s="15"/>
      <c r="AE25" s="16"/>
      <c r="AF25" s="18"/>
      <c r="AG25" s="15"/>
      <c r="AH25" s="16"/>
      <c r="AI25" s="16"/>
      <c r="AJ25" s="15"/>
      <c r="AK25" s="279"/>
      <c r="AL25" s="18"/>
      <c r="AM25" s="15"/>
      <c r="AN25" s="16"/>
      <c r="AO25" s="279"/>
      <c r="AP25" s="18"/>
      <c r="AQ25" s="16"/>
      <c r="AR25" s="15"/>
      <c r="AS25" s="273"/>
    </row>
    <row r="26" spans="1:45" x14ac:dyDescent="0.25">
      <c r="A26" s="2" t="s">
        <v>588</v>
      </c>
      <c r="B26" s="3" t="s">
        <v>35</v>
      </c>
      <c r="C26" s="4" t="s">
        <v>862</v>
      </c>
      <c r="D26" s="4" t="s">
        <v>863</v>
      </c>
      <c r="E26" s="4" t="s">
        <v>52</v>
      </c>
      <c r="F26" s="5"/>
      <c r="G26" s="6">
        <f t="shared" si="0"/>
        <v>0</v>
      </c>
      <c r="H26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15</v>
      </c>
      <c r="I26" s="8">
        <v>0</v>
      </c>
      <c r="J26" s="8">
        <v>0</v>
      </c>
      <c r="K26" s="228">
        <v>0</v>
      </c>
      <c r="L26" s="229">
        <v>40</v>
      </c>
      <c r="M26" s="9">
        <v>0</v>
      </c>
      <c r="N26" s="32">
        <v>0</v>
      </c>
      <c r="O26" s="10">
        <f t="shared" si="4"/>
        <v>0</v>
      </c>
      <c r="P26" s="11">
        <f t="shared" si="1"/>
        <v>0</v>
      </c>
      <c r="Q26" s="12">
        <f t="shared" si="2"/>
        <v>0</v>
      </c>
      <c r="R26" s="13">
        <f t="shared" si="3"/>
        <v>0</v>
      </c>
      <c r="S26" s="14"/>
      <c r="T26" s="15"/>
      <c r="U26" s="16"/>
      <c r="V26" s="279"/>
      <c r="W26" s="16"/>
      <c r="X26" s="16"/>
      <c r="Y26" s="15"/>
      <c r="Z26" s="16"/>
      <c r="AA26" s="279"/>
      <c r="AB26" s="15"/>
      <c r="AC26" s="15"/>
      <c r="AD26" s="15"/>
      <c r="AE26" s="16"/>
      <c r="AF26" s="18"/>
      <c r="AG26" s="15"/>
      <c r="AH26" s="16"/>
      <c r="AI26" s="16"/>
      <c r="AJ26" s="15"/>
      <c r="AK26" s="279"/>
      <c r="AL26" s="18"/>
      <c r="AM26" s="15"/>
      <c r="AN26" s="16"/>
      <c r="AO26" s="279"/>
      <c r="AP26" s="18"/>
      <c r="AQ26" s="16"/>
      <c r="AR26" s="15"/>
      <c r="AS26" s="273"/>
    </row>
    <row r="27" spans="1:45" x14ac:dyDescent="0.25">
      <c r="A27" s="2" t="s">
        <v>588</v>
      </c>
      <c r="B27" s="3" t="s">
        <v>35</v>
      </c>
      <c r="C27" s="4" t="s">
        <v>767</v>
      </c>
      <c r="D27" s="4" t="s">
        <v>768</v>
      </c>
      <c r="E27" s="4" t="s">
        <v>363</v>
      </c>
      <c r="F27" s="5"/>
      <c r="G27" s="10">
        <f t="shared" si="0"/>
        <v>0</v>
      </c>
      <c r="H27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15</v>
      </c>
      <c r="I27" s="8">
        <v>0</v>
      </c>
      <c r="J27" s="8">
        <v>0</v>
      </c>
      <c r="K27" s="228">
        <v>0</v>
      </c>
      <c r="L27" s="229">
        <v>15</v>
      </c>
      <c r="M27" s="9">
        <v>0</v>
      </c>
      <c r="N27" s="32">
        <v>0</v>
      </c>
      <c r="O27" s="10">
        <f t="shared" si="4"/>
        <v>0</v>
      </c>
      <c r="P27" s="11">
        <f t="shared" si="1"/>
        <v>0</v>
      </c>
      <c r="Q27" s="12">
        <f t="shared" si="2"/>
        <v>0</v>
      </c>
      <c r="R27" s="13">
        <f t="shared" si="3"/>
        <v>0</v>
      </c>
      <c r="S27" s="14"/>
      <c r="T27" s="15"/>
      <c r="U27" s="16"/>
      <c r="V27" s="279"/>
      <c r="W27" s="16"/>
      <c r="X27" s="16"/>
      <c r="Y27" s="15"/>
      <c r="Z27" s="16"/>
      <c r="AA27" s="279"/>
      <c r="AB27" s="15"/>
      <c r="AC27" s="15"/>
      <c r="AD27" s="15"/>
      <c r="AE27" s="16"/>
      <c r="AF27" s="18"/>
      <c r="AG27" s="15"/>
      <c r="AH27" s="16"/>
      <c r="AI27" s="16"/>
      <c r="AJ27" s="15"/>
      <c r="AK27" s="279"/>
      <c r="AL27" s="18"/>
      <c r="AM27" s="15"/>
      <c r="AN27" s="16"/>
      <c r="AO27" s="279"/>
      <c r="AP27" s="18"/>
      <c r="AQ27" s="16"/>
      <c r="AR27" s="15"/>
      <c r="AS27" s="273"/>
    </row>
    <row r="28" spans="1:45" x14ac:dyDescent="0.25">
      <c r="A28" s="2" t="s">
        <v>588</v>
      </c>
      <c r="B28" s="28" t="s">
        <v>35</v>
      </c>
      <c r="C28" s="22" t="s">
        <v>642</v>
      </c>
      <c r="D28" s="22" t="s">
        <v>643</v>
      </c>
      <c r="E28" s="22" t="s">
        <v>217</v>
      </c>
      <c r="F28" s="5"/>
      <c r="G28" s="10">
        <f t="shared" si="0"/>
        <v>0</v>
      </c>
      <c r="H28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15</v>
      </c>
      <c r="I28" s="8">
        <v>0</v>
      </c>
      <c r="J28" s="8">
        <v>0</v>
      </c>
      <c r="K28" s="228">
        <v>0</v>
      </c>
      <c r="L28" s="229">
        <v>28</v>
      </c>
      <c r="M28" s="9">
        <v>0</v>
      </c>
      <c r="N28" s="32">
        <v>0</v>
      </c>
      <c r="O28" s="10">
        <f t="shared" si="4"/>
        <v>0</v>
      </c>
      <c r="P28" s="11">
        <f t="shared" si="1"/>
        <v>0</v>
      </c>
      <c r="Q28" s="12">
        <f t="shared" si="2"/>
        <v>0</v>
      </c>
      <c r="R28" s="13">
        <f t="shared" si="3"/>
        <v>0</v>
      </c>
      <c r="S28" s="14"/>
      <c r="T28" s="15"/>
      <c r="U28" s="16"/>
      <c r="V28" s="279"/>
      <c r="W28" s="16"/>
      <c r="X28" s="16"/>
      <c r="Y28" s="15"/>
      <c r="Z28" s="16"/>
      <c r="AA28" s="279"/>
      <c r="AB28" s="15"/>
      <c r="AC28" s="15"/>
      <c r="AD28" s="15"/>
      <c r="AE28" s="16"/>
      <c r="AF28" s="18"/>
      <c r="AG28" s="15"/>
      <c r="AH28" s="16"/>
      <c r="AI28" s="16"/>
      <c r="AJ28" s="15"/>
      <c r="AK28" s="279"/>
      <c r="AL28" s="18"/>
      <c r="AM28" s="15"/>
      <c r="AN28" s="16"/>
      <c r="AO28" s="279"/>
      <c r="AP28" s="18"/>
      <c r="AQ28" s="16"/>
      <c r="AR28" s="15"/>
      <c r="AS28" s="273"/>
    </row>
    <row r="29" spans="1:45" x14ac:dyDescent="0.25">
      <c r="A29" s="2" t="s">
        <v>588</v>
      </c>
      <c r="B29" s="3" t="s">
        <v>35</v>
      </c>
      <c r="C29" s="4" t="s">
        <v>777</v>
      </c>
      <c r="D29" s="4" t="s">
        <v>778</v>
      </c>
      <c r="E29" s="4" t="s">
        <v>52</v>
      </c>
      <c r="F29" s="5"/>
      <c r="G29" s="10">
        <f t="shared" si="0"/>
        <v>0</v>
      </c>
      <c r="H29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15</v>
      </c>
      <c r="I29" s="8">
        <v>0</v>
      </c>
      <c r="J29" s="8">
        <v>0</v>
      </c>
      <c r="K29" s="228">
        <v>15</v>
      </c>
      <c r="L29" s="229">
        <v>0</v>
      </c>
      <c r="M29" s="9">
        <v>0</v>
      </c>
      <c r="N29" s="32">
        <v>0</v>
      </c>
      <c r="O29" s="10">
        <f t="shared" si="4"/>
        <v>0</v>
      </c>
      <c r="P29" s="11">
        <f t="shared" si="1"/>
        <v>0</v>
      </c>
      <c r="Q29" s="12">
        <f t="shared" si="2"/>
        <v>0</v>
      </c>
      <c r="R29" s="13">
        <f t="shared" si="3"/>
        <v>0</v>
      </c>
      <c r="S29" s="14"/>
      <c r="T29" s="15"/>
      <c r="U29" s="16"/>
      <c r="V29" s="279"/>
      <c r="W29" s="16"/>
      <c r="X29" s="16"/>
      <c r="Y29" s="15"/>
      <c r="Z29" s="16"/>
      <c r="AA29" s="279"/>
      <c r="AB29" s="15"/>
      <c r="AC29" s="15"/>
      <c r="AD29" s="15"/>
      <c r="AE29" s="16"/>
      <c r="AF29" s="18"/>
      <c r="AG29" s="15"/>
      <c r="AH29" s="16"/>
      <c r="AI29" s="16"/>
      <c r="AJ29" s="15"/>
      <c r="AK29" s="279"/>
      <c r="AL29" s="18"/>
      <c r="AM29" s="15"/>
      <c r="AN29" s="16"/>
      <c r="AO29" s="279"/>
      <c r="AP29" s="18"/>
      <c r="AQ29" s="16"/>
      <c r="AR29" s="15"/>
      <c r="AS29" s="273"/>
    </row>
    <row r="30" spans="1:45" x14ac:dyDescent="0.25">
      <c r="A30" s="2" t="s">
        <v>588</v>
      </c>
      <c r="B30" s="34" t="s">
        <v>35</v>
      </c>
      <c r="C30" s="35" t="s">
        <v>708</v>
      </c>
      <c r="D30" s="35" t="s">
        <v>709</v>
      </c>
      <c r="E30" s="35" t="s">
        <v>77</v>
      </c>
      <c r="F30" s="23"/>
      <c r="G30" s="10">
        <f t="shared" si="0"/>
        <v>0</v>
      </c>
      <c r="H30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14</v>
      </c>
      <c r="I30" s="8">
        <v>0</v>
      </c>
      <c r="J30" s="8">
        <v>10</v>
      </c>
      <c r="K30" s="228">
        <v>4</v>
      </c>
      <c r="L30" s="229">
        <v>0</v>
      </c>
      <c r="M30" s="9">
        <v>0</v>
      </c>
      <c r="N30" s="32">
        <v>0</v>
      </c>
      <c r="O30" s="10">
        <f t="shared" si="4"/>
        <v>0</v>
      </c>
      <c r="P30" s="11">
        <f t="shared" si="1"/>
        <v>0</v>
      </c>
      <c r="Q30" s="12">
        <f t="shared" si="2"/>
        <v>0</v>
      </c>
      <c r="R30" s="13">
        <f t="shared" si="3"/>
        <v>0</v>
      </c>
      <c r="S30" s="14"/>
      <c r="T30" s="15"/>
      <c r="U30" s="16"/>
      <c r="V30" s="279"/>
      <c r="W30" s="16"/>
      <c r="X30" s="16"/>
      <c r="Y30" s="15"/>
      <c r="Z30" s="16"/>
      <c r="AA30" s="279"/>
      <c r="AB30" s="15"/>
      <c r="AC30" s="15"/>
      <c r="AD30" s="15"/>
      <c r="AE30" s="16"/>
      <c r="AF30" s="27"/>
      <c r="AG30" s="15"/>
      <c r="AH30" s="16"/>
      <c r="AI30" s="16"/>
      <c r="AJ30" s="15"/>
      <c r="AK30" s="279"/>
      <c r="AL30" s="18"/>
      <c r="AM30" s="15"/>
      <c r="AN30" s="16"/>
      <c r="AO30" s="279"/>
      <c r="AP30" s="18"/>
      <c r="AQ30" s="16"/>
      <c r="AR30" s="15"/>
      <c r="AS30" s="273"/>
    </row>
    <row r="31" spans="1:45" x14ac:dyDescent="0.25">
      <c r="A31" s="2" t="s">
        <v>588</v>
      </c>
      <c r="B31" s="28" t="s">
        <v>35</v>
      </c>
      <c r="C31" s="22" t="s">
        <v>619</v>
      </c>
      <c r="D31" s="22" t="s">
        <v>394</v>
      </c>
      <c r="E31" s="22" t="s">
        <v>33</v>
      </c>
      <c r="F31" s="5"/>
      <c r="G31" s="10">
        <f t="shared" si="0"/>
        <v>0</v>
      </c>
      <c r="H31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12</v>
      </c>
      <c r="I31" s="8">
        <v>0</v>
      </c>
      <c r="J31" s="8">
        <v>0</v>
      </c>
      <c r="K31" s="228">
        <v>0</v>
      </c>
      <c r="L31" s="229">
        <v>12</v>
      </c>
      <c r="M31" s="9">
        <v>0</v>
      </c>
      <c r="N31" s="32">
        <v>0</v>
      </c>
      <c r="O31" s="10">
        <f t="shared" si="4"/>
        <v>0</v>
      </c>
      <c r="P31" s="11">
        <f t="shared" si="1"/>
        <v>0</v>
      </c>
      <c r="Q31" s="12">
        <f t="shared" si="2"/>
        <v>0</v>
      </c>
      <c r="R31" s="13">
        <f t="shared" si="3"/>
        <v>0</v>
      </c>
      <c r="S31" s="14"/>
      <c r="T31" s="15"/>
      <c r="U31" s="16"/>
      <c r="V31" s="279"/>
      <c r="W31" s="16"/>
      <c r="X31" s="16"/>
      <c r="Y31" s="15"/>
      <c r="Z31" s="16"/>
      <c r="AA31" s="279"/>
      <c r="AB31" s="15"/>
      <c r="AC31" s="15"/>
      <c r="AD31" s="15"/>
      <c r="AE31" s="16"/>
      <c r="AF31" s="18"/>
      <c r="AG31" s="15"/>
      <c r="AH31" s="16"/>
      <c r="AI31" s="16"/>
      <c r="AJ31" s="15"/>
      <c r="AK31" s="279"/>
      <c r="AL31" s="18"/>
      <c r="AM31" s="15"/>
      <c r="AN31" s="16"/>
      <c r="AO31" s="279"/>
      <c r="AP31" s="18"/>
      <c r="AQ31" s="16"/>
      <c r="AR31" s="15"/>
      <c r="AS31" s="273"/>
    </row>
    <row r="32" spans="1:45" x14ac:dyDescent="0.25">
      <c r="A32" s="2" t="s">
        <v>588</v>
      </c>
      <c r="B32" s="3" t="s">
        <v>35</v>
      </c>
      <c r="C32" s="4" t="s">
        <v>810</v>
      </c>
      <c r="D32" s="4" t="s">
        <v>127</v>
      </c>
      <c r="E32" s="4" t="s">
        <v>591</v>
      </c>
      <c r="F32" s="5"/>
      <c r="G32" s="6">
        <f t="shared" si="0"/>
        <v>0</v>
      </c>
      <c r="H32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12</v>
      </c>
      <c r="I32" s="8">
        <v>0</v>
      </c>
      <c r="J32" s="8">
        <v>0</v>
      </c>
      <c r="K32" s="228">
        <v>12</v>
      </c>
      <c r="L32" s="229">
        <v>0</v>
      </c>
      <c r="M32" s="9">
        <v>0</v>
      </c>
      <c r="N32" s="32">
        <v>0</v>
      </c>
      <c r="O32" s="10">
        <f t="shared" si="4"/>
        <v>0</v>
      </c>
      <c r="P32" s="11">
        <f t="shared" si="1"/>
        <v>0</v>
      </c>
      <c r="Q32" s="12">
        <f t="shared" si="2"/>
        <v>0</v>
      </c>
      <c r="R32" s="13">
        <f t="shared" si="3"/>
        <v>0</v>
      </c>
      <c r="S32" s="14"/>
      <c r="T32" s="15"/>
      <c r="U32" s="16"/>
      <c r="V32" s="279"/>
      <c r="W32" s="16"/>
      <c r="X32" s="16"/>
      <c r="Y32" s="15"/>
      <c r="Z32" s="16"/>
      <c r="AA32" s="279"/>
      <c r="AB32" s="15"/>
      <c r="AC32" s="15"/>
      <c r="AD32" s="15"/>
      <c r="AE32" s="16"/>
      <c r="AF32" s="18"/>
      <c r="AG32" s="15"/>
      <c r="AH32" s="16"/>
      <c r="AI32" s="16"/>
      <c r="AJ32" s="15"/>
      <c r="AK32" s="279"/>
      <c r="AL32" s="18"/>
      <c r="AM32" s="15"/>
      <c r="AN32" s="16"/>
      <c r="AO32" s="279"/>
      <c r="AP32" s="18"/>
      <c r="AQ32" s="16"/>
      <c r="AR32" s="15"/>
      <c r="AS32" s="273"/>
    </row>
    <row r="33" spans="1:45" x14ac:dyDescent="0.25">
      <c r="A33" s="2" t="s">
        <v>588</v>
      </c>
      <c r="B33" s="34" t="s">
        <v>35</v>
      </c>
      <c r="C33" s="35" t="s">
        <v>705</v>
      </c>
      <c r="D33" s="35" t="s">
        <v>706</v>
      </c>
      <c r="E33" s="35" t="s">
        <v>19</v>
      </c>
      <c r="F33" s="23"/>
      <c r="G33" s="10">
        <f t="shared" si="0"/>
        <v>0</v>
      </c>
      <c r="H33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12</v>
      </c>
      <c r="I33" s="8">
        <v>0</v>
      </c>
      <c r="J33" s="8">
        <v>10</v>
      </c>
      <c r="K33" s="228">
        <v>2</v>
      </c>
      <c r="L33" s="229">
        <v>0</v>
      </c>
      <c r="M33" s="9">
        <v>0</v>
      </c>
      <c r="N33" s="32">
        <v>0</v>
      </c>
      <c r="O33" s="10">
        <f t="shared" si="4"/>
        <v>0</v>
      </c>
      <c r="P33" s="11">
        <f t="shared" si="1"/>
        <v>0</v>
      </c>
      <c r="Q33" s="12">
        <f t="shared" si="2"/>
        <v>0</v>
      </c>
      <c r="R33" s="13">
        <f t="shared" si="3"/>
        <v>0</v>
      </c>
      <c r="S33" s="14"/>
      <c r="T33" s="15"/>
      <c r="U33" s="16"/>
      <c r="V33" s="279"/>
      <c r="W33" s="16"/>
      <c r="X33" s="16"/>
      <c r="Y33" s="15"/>
      <c r="Z33" s="16"/>
      <c r="AA33" s="279"/>
      <c r="AB33" s="15"/>
      <c r="AC33" s="15"/>
      <c r="AD33" s="15"/>
      <c r="AE33" s="16"/>
      <c r="AF33" s="27"/>
      <c r="AG33" s="15"/>
      <c r="AH33" s="16"/>
      <c r="AI33" s="16"/>
      <c r="AJ33" s="15"/>
      <c r="AK33" s="279"/>
      <c r="AL33" s="18"/>
      <c r="AM33" s="15"/>
      <c r="AN33" s="16"/>
      <c r="AO33" s="279"/>
      <c r="AP33" s="18"/>
      <c r="AQ33" s="16"/>
      <c r="AR33" s="15"/>
      <c r="AS33" s="273"/>
    </row>
    <row r="34" spans="1:45" x14ac:dyDescent="0.25">
      <c r="A34" s="2" t="s">
        <v>588</v>
      </c>
      <c r="B34" s="3" t="s">
        <v>35</v>
      </c>
      <c r="C34" s="4" t="s">
        <v>857</v>
      </c>
      <c r="D34" s="4" t="s">
        <v>607</v>
      </c>
      <c r="E34" s="4" t="s">
        <v>86</v>
      </c>
      <c r="F34" s="5"/>
      <c r="G34" s="6">
        <f t="shared" ref="G34:G65" si="5">SUM(O34,P34,R34)</f>
        <v>0</v>
      </c>
      <c r="H34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34" s="8">
        <v>0</v>
      </c>
      <c r="J34" s="8">
        <v>0</v>
      </c>
      <c r="K34" s="228">
        <v>10</v>
      </c>
      <c r="L34" s="229">
        <v>0</v>
      </c>
      <c r="M34" s="9">
        <v>0</v>
      </c>
      <c r="N34" s="32">
        <v>0</v>
      </c>
      <c r="O34" s="10">
        <f t="shared" si="4"/>
        <v>0</v>
      </c>
      <c r="P34" s="11">
        <f t="shared" ref="P34:P65" si="6">SUM(T34,Y34,AB34,AD34,AG34,AM34,AR34,AS34)</f>
        <v>0</v>
      </c>
      <c r="Q34" s="12">
        <f t="shared" ref="Q34:Q65" si="7">SUM(U34,W34,Z34, AE34, AH34, AN34, AQ34)</f>
        <v>0</v>
      </c>
      <c r="R34" s="13">
        <f t="shared" ref="R34:R65" si="8">SUM(V34,AA34,AK34,AO34)</f>
        <v>0</v>
      </c>
      <c r="S34" s="14"/>
      <c r="T34" s="15"/>
      <c r="U34" s="16"/>
      <c r="V34" s="279"/>
      <c r="W34" s="16"/>
      <c r="X34" s="16"/>
      <c r="Y34" s="15"/>
      <c r="Z34" s="16"/>
      <c r="AA34" s="279"/>
      <c r="AB34" s="15"/>
      <c r="AC34" s="15"/>
      <c r="AD34" s="15"/>
      <c r="AE34" s="16"/>
      <c r="AF34" s="18"/>
      <c r="AG34" s="15"/>
      <c r="AH34" s="16"/>
      <c r="AI34" s="16"/>
      <c r="AJ34" s="15"/>
      <c r="AK34" s="279"/>
      <c r="AL34" s="18"/>
      <c r="AM34" s="15"/>
      <c r="AN34" s="16"/>
      <c r="AO34" s="279"/>
      <c r="AP34" s="18"/>
      <c r="AQ34" s="16"/>
      <c r="AR34" s="15"/>
      <c r="AS34" s="273"/>
    </row>
    <row r="35" spans="1:45" x14ac:dyDescent="0.25">
      <c r="A35" s="20" t="s">
        <v>588</v>
      </c>
      <c r="B35" s="21" t="s">
        <v>35</v>
      </c>
      <c r="C35" s="22" t="s">
        <v>615</v>
      </c>
      <c r="D35" s="22" t="s">
        <v>298</v>
      </c>
      <c r="E35" s="22" t="s">
        <v>104</v>
      </c>
      <c r="F35" s="23"/>
      <c r="G35" s="10">
        <f t="shared" si="5"/>
        <v>0</v>
      </c>
      <c r="H35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35" s="8">
        <v>0</v>
      </c>
      <c r="J35" s="8">
        <v>0</v>
      </c>
      <c r="K35" s="228">
        <v>0</v>
      </c>
      <c r="L35" s="229">
        <v>10</v>
      </c>
      <c r="M35" s="9">
        <v>0</v>
      </c>
      <c r="N35" s="32">
        <v>0</v>
      </c>
      <c r="O35" s="10">
        <f t="shared" si="4"/>
        <v>0</v>
      </c>
      <c r="P35" s="11">
        <f t="shared" si="6"/>
        <v>0</v>
      </c>
      <c r="Q35" s="12">
        <f t="shared" si="7"/>
        <v>0</v>
      </c>
      <c r="R35" s="13">
        <f t="shared" si="8"/>
        <v>0</v>
      </c>
      <c r="S35" s="14"/>
      <c r="T35" s="15"/>
      <c r="U35" s="16"/>
      <c r="V35" s="279"/>
      <c r="W35" s="16"/>
      <c r="X35" s="16"/>
      <c r="Y35" s="15"/>
      <c r="Z35" s="16"/>
      <c r="AA35" s="279"/>
      <c r="AB35" s="15"/>
      <c r="AC35" s="15"/>
      <c r="AD35" s="15"/>
      <c r="AE35" s="16"/>
      <c r="AF35" s="27"/>
      <c r="AG35" s="15"/>
      <c r="AH35" s="16"/>
      <c r="AI35" s="16"/>
      <c r="AJ35" s="15"/>
      <c r="AK35" s="279"/>
      <c r="AL35" s="18"/>
      <c r="AM35" s="15"/>
      <c r="AN35" s="16"/>
      <c r="AO35" s="279"/>
      <c r="AP35" s="18"/>
      <c r="AQ35" s="16"/>
      <c r="AR35" s="15"/>
      <c r="AS35" s="273"/>
    </row>
    <row r="36" spans="1:45" x14ac:dyDescent="0.25">
      <c r="A36" s="2" t="s">
        <v>588</v>
      </c>
      <c r="B36" s="3" t="s">
        <v>35</v>
      </c>
      <c r="C36" s="4" t="s">
        <v>864</v>
      </c>
      <c r="D36" s="4" t="s">
        <v>865</v>
      </c>
      <c r="E36" s="4" t="s">
        <v>33</v>
      </c>
      <c r="F36" s="5"/>
      <c r="G36" s="6">
        <f t="shared" si="5"/>
        <v>0</v>
      </c>
      <c r="H36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36" s="8">
        <v>0</v>
      </c>
      <c r="J36" s="8">
        <v>0</v>
      </c>
      <c r="K36" s="228">
        <v>0</v>
      </c>
      <c r="L36" s="229">
        <v>10</v>
      </c>
      <c r="M36" s="9">
        <v>0</v>
      </c>
      <c r="N36" s="32">
        <v>0</v>
      </c>
      <c r="O36" s="10">
        <f t="shared" si="4"/>
        <v>0</v>
      </c>
      <c r="P36" s="11">
        <f t="shared" si="6"/>
        <v>0</v>
      </c>
      <c r="Q36" s="12">
        <f t="shared" si="7"/>
        <v>0</v>
      </c>
      <c r="R36" s="13">
        <f t="shared" si="8"/>
        <v>0</v>
      </c>
      <c r="S36" s="14"/>
      <c r="T36" s="15"/>
      <c r="U36" s="16"/>
      <c r="V36" s="279"/>
      <c r="W36" s="16"/>
      <c r="X36" s="16"/>
      <c r="Y36" s="15"/>
      <c r="Z36" s="16"/>
      <c r="AA36" s="279"/>
      <c r="AB36" s="15"/>
      <c r="AC36" s="15"/>
      <c r="AD36" s="15"/>
      <c r="AE36" s="16"/>
      <c r="AF36" s="18"/>
      <c r="AG36" s="15"/>
      <c r="AH36" s="16"/>
      <c r="AI36" s="16"/>
      <c r="AJ36" s="15"/>
      <c r="AK36" s="279"/>
      <c r="AL36" s="18"/>
      <c r="AM36" s="15"/>
      <c r="AN36" s="16"/>
      <c r="AO36" s="279"/>
      <c r="AP36" s="18"/>
      <c r="AQ36" s="16"/>
      <c r="AR36" s="15"/>
      <c r="AS36" s="273"/>
    </row>
    <row r="37" spans="1:45" x14ac:dyDescent="0.25">
      <c r="A37" s="2" t="s">
        <v>588</v>
      </c>
      <c r="B37" s="329" t="s">
        <v>35</v>
      </c>
      <c r="C37" s="4" t="s">
        <v>918</v>
      </c>
      <c r="D37" s="4" t="s">
        <v>410</v>
      </c>
      <c r="E37" s="4" t="s">
        <v>754</v>
      </c>
      <c r="F37" s="5"/>
      <c r="G37" s="6">
        <f t="shared" si="5"/>
        <v>0</v>
      </c>
      <c r="H37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37" s="8">
        <v>0</v>
      </c>
      <c r="J37" s="8">
        <v>0</v>
      </c>
      <c r="K37" s="228">
        <v>10</v>
      </c>
      <c r="L37" s="229">
        <v>0</v>
      </c>
      <c r="M37" s="9">
        <v>0</v>
      </c>
      <c r="N37" s="32">
        <v>0</v>
      </c>
      <c r="O37" s="10">
        <f t="shared" si="4"/>
        <v>0</v>
      </c>
      <c r="P37" s="11">
        <f t="shared" si="6"/>
        <v>0</v>
      </c>
      <c r="Q37" s="12">
        <f t="shared" si="7"/>
        <v>0</v>
      </c>
      <c r="R37" s="13">
        <f t="shared" si="8"/>
        <v>0</v>
      </c>
      <c r="S37" s="14"/>
      <c r="T37" s="15"/>
      <c r="U37" s="16"/>
      <c r="V37" s="279"/>
      <c r="W37" s="16"/>
      <c r="X37" s="16"/>
      <c r="Y37" s="15"/>
      <c r="Z37" s="16"/>
      <c r="AA37" s="279"/>
      <c r="AB37" s="15"/>
      <c r="AC37" s="15"/>
      <c r="AD37" s="15"/>
      <c r="AE37" s="16"/>
      <c r="AF37" s="18"/>
      <c r="AG37" s="15"/>
      <c r="AH37" s="16"/>
      <c r="AI37" s="16"/>
      <c r="AJ37" s="15"/>
      <c r="AK37" s="279"/>
      <c r="AL37" s="18"/>
      <c r="AM37" s="15"/>
      <c r="AN37" s="16"/>
      <c r="AO37" s="279"/>
      <c r="AP37" s="18"/>
      <c r="AQ37" s="16"/>
      <c r="AR37" s="15"/>
      <c r="AS37" s="273"/>
    </row>
    <row r="38" spans="1:45" x14ac:dyDescent="0.25">
      <c r="A38" s="2" t="s">
        <v>588</v>
      </c>
      <c r="B38" s="329" t="s">
        <v>35</v>
      </c>
      <c r="C38" s="4" t="s">
        <v>916</v>
      </c>
      <c r="D38" s="4" t="s">
        <v>917</v>
      </c>
      <c r="E38" s="4" t="s">
        <v>86</v>
      </c>
      <c r="F38" s="5"/>
      <c r="G38" s="6">
        <f t="shared" si="5"/>
        <v>0</v>
      </c>
      <c r="H38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38" s="8">
        <v>0</v>
      </c>
      <c r="J38" s="8">
        <v>0</v>
      </c>
      <c r="K38" s="228">
        <v>10</v>
      </c>
      <c r="L38" s="229">
        <v>0</v>
      </c>
      <c r="M38" s="9">
        <v>0</v>
      </c>
      <c r="N38" s="32">
        <v>0</v>
      </c>
      <c r="O38" s="10">
        <f t="shared" ref="O38:O69" si="9">SUM(Q38,S38,X38,AC38,AF38,AI38, AJ38,AL38,AP38)</f>
        <v>0</v>
      </c>
      <c r="P38" s="11">
        <f t="shared" si="6"/>
        <v>0</v>
      </c>
      <c r="Q38" s="12">
        <f t="shared" si="7"/>
        <v>0</v>
      </c>
      <c r="R38" s="13">
        <f t="shared" si="8"/>
        <v>0</v>
      </c>
      <c r="S38" s="14"/>
      <c r="T38" s="15"/>
      <c r="U38" s="16"/>
      <c r="V38" s="279"/>
      <c r="W38" s="16"/>
      <c r="X38" s="16"/>
      <c r="Y38" s="15"/>
      <c r="Z38" s="16"/>
      <c r="AA38" s="279"/>
      <c r="AB38" s="15"/>
      <c r="AC38" s="15"/>
      <c r="AD38" s="15"/>
      <c r="AE38" s="16"/>
      <c r="AF38" s="18"/>
      <c r="AG38" s="15"/>
      <c r="AH38" s="16"/>
      <c r="AI38" s="16"/>
      <c r="AJ38" s="15"/>
      <c r="AK38" s="279"/>
      <c r="AL38" s="18"/>
      <c r="AM38" s="15"/>
      <c r="AN38" s="16"/>
      <c r="AO38" s="279"/>
      <c r="AP38" s="18"/>
      <c r="AQ38" s="16"/>
      <c r="AR38" s="15"/>
      <c r="AS38" s="273"/>
    </row>
    <row r="39" spans="1:45" x14ac:dyDescent="0.25">
      <c r="A39" s="2" t="s">
        <v>588</v>
      </c>
      <c r="B39" s="329" t="s">
        <v>35</v>
      </c>
      <c r="C39" s="4" t="s">
        <v>812</v>
      </c>
      <c r="D39" s="4" t="s">
        <v>167</v>
      </c>
      <c r="E39" s="4" t="s">
        <v>650</v>
      </c>
      <c r="F39" s="5"/>
      <c r="G39" s="6">
        <f t="shared" si="5"/>
        <v>0</v>
      </c>
      <c r="H39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39" s="8">
        <v>0</v>
      </c>
      <c r="J39" s="8">
        <v>0</v>
      </c>
      <c r="K39" s="228">
        <v>10</v>
      </c>
      <c r="L39" s="229">
        <v>0</v>
      </c>
      <c r="M39" s="9">
        <v>0</v>
      </c>
      <c r="N39" s="32">
        <v>0</v>
      </c>
      <c r="O39" s="10">
        <f t="shared" si="9"/>
        <v>0</v>
      </c>
      <c r="P39" s="11">
        <f t="shared" si="6"/>
        <v>0</v>
      </c>
      <c r="Q39" s="12">
        <f t="shared" si="7"/>
        <v>0</v>
      </c>
      <c r="R39" s="13">
        <f t="shared" si="8"/>
        <v>0</v>
      </c>
      <c r="S39" s="14"/>
      <c r="T39" s="15"/>
      <c r="U39" s="16"/>
      <c r="V39" s="279"/>
      <c r="W39" s="16"/>
      <c r="X39" s="16"/>
      <c r="Y39" s="15"/>
      <c r="Z39" s="16"/>
      <c r="AA39" s="279"/>
      <c r="AB39" s="15"/>
      <c r="AC39" s="15"/>
      <c r="AD39" s="15"/>
      <c r="AE39" s="16"/>
      <c r="AF39" s="18"/>
      <c r="AG39" s="15"/>
      <c r="AH39" s="16"/>
      <c r="AI39" s="16"/>
      <c r="AJ39" s="15"/>
      <c r="AK39" s="279"/>
      <c r="AL39" s="18"/>
      <c r="AM39" s="15"/>
      <c r="AN39" s="16"/>
      <c r="AO39" s="279"/>
      <c r="AP39" s="18"/>
      <c r="AQ39" s="16"/>
      <c r="AR39" s="15"/>
      <c r="AS39" s="273"/>
    </row>
    <row r="40" spans="1:45" x14ac:dyDescent="0.25">
      <c r="A40" s="20" t="s">
        <v>588</v>
      </c>
      <c r="B40" s="331" t="s">
        <v>35</v>
      </c>
      <c r="C40" s="37" t="s">
        <v>699</v>
      </c>
      <c r="D40" s="37" t="s">
        <v>653</v>
      </c>
      <c r="E40" s="37" t="s">
        <v>262</v>
      </c>
      <c r="F40" s="23"/>
      <c r="G40" s="10">
        <f t="shared" si="5"/>
        <v>0</v>
      </c>
      <c r="H40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40" s="8">
        <v>0</v>
      </c>
      <c r="J40" s="8">
        <v>10</v>
      </c>
      <c r="K40" s="228">
        <v>0</v>
      </c>
      <c r="L40" s="229">
        <v>0</v>
      </c>
      <c r="M40" s="9">
        <v>0</v>
      </c>
      <c r="N40" s="32">
        <v>0</v>
      </c>
      <c r="O40" s="10">
        <f t="shared" si="9"/>
        <v>0</v>
      </c>
      <c r="P40" s="11">
        <f t="shared" si="6"/>
        <v>0</v>
      </c>
      <c r="Q40" s="12">
        <f t="shared" si="7"/>
        <v>0</v>
      </c>
      <c r="R40" s="13">
        <f t="shared" si="8"/>
        <v>0</v>
      </c>
      <c r="S40" s="14"/>
      <c r="T40" s="15"/>
      <c r="U40" s="16"/>
      <c r="V40" s="279"/>
      <c r="W40" s="16"/>
      <c r="X40" s="16"/>
      <c r="Y40" s="15"/>
      <c r="Z40" s="16"/>
      <c r="AA40" s="279"/>
      <c r="AB40" s="15"/>
      <c r="AC40" s="15"/>
      <c r="AD40" s="15"/>
      <c r="AE40" s="16"/>
      <c r="AF40" s="27"/>
      <c r="AG40" s="15"/>
      <c r="AH40" s="16"/>
      <c r="AI40" s="16"/>
      <c r="AJ40" s="15"/>
      <c r="AK40" s="279"/>
      <c r="AL40" s="18"/>
      <c r="AM40" s="15"/>
      <c r="AN40" s="16"/>
      <c r="AO40" s="279"/>
      <c r="AP40" s="18"/>
      <c r="AQ40" s="16"/>
      <c r="AR40" s="15"/>
      <c r="AS40" s="273"/>
    </row>
    <row r="41" spans="1:45" x14ac:dyDescent="0.25">
      <c r="A41" s="154" t="s">
        <v>588</v>
      </c>
      <c r="B41" s="158" t="s">
        <v>35</v>
      </c>
      <c r="C41" s="56" t="s">
        <v>707</v>
      </c>
      <c r="D41" s="56" t="s">
        <v>127</v>
      </c>
      <c r="E41" s="56" t="s">
        <v>292</v>
      </c>
      <c r="F41" s="128"/>
      <c r="G41" s="131">
        <f t="shared" si="5"/>
        <v>0</v>
      </c>
      <c r="H41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41" s="143">
        <v>0</v>
      </c>
      <c r="J41" s="52">
        <v>10</v>
      </c>
      <c r="K41" s="228">
        <v>0</v>
      </c>
      <c r="L41" s="229">
        <v>0</v>
      </c>
      <c r="M41" s="53">
        <v>0</v>
      </c>
      <c r="N41" s="140">
        <v>0</v>
      </c>
      <c r="O41" s="131">
        <f t="shared" si="9"/>
        <v>0</v>
      </c>
      <c r="P41" s="11">
        <f t="shared" si="6"/>
        <v>0</v>
      </c>
      <c r="Q41" s="12">
        <f t="shared" si="7"/>
        <v>0</v>
      </c>
      <c r="R41" s="13">
        <f t="shared" si="8"/>
        <v>0</v>
      </c>
      <c r="S41" s="44"/>
      <c r="T41" s="45"/>
      <c r="U41" s="46"/>
      <c r="V41" s="283"/>
      <c r="W41" s="46"/>
      <c r="X41" s="46"/>
      <c r="Y41" s="45"/>
      <c r="Z41" s="46"/>
      <c r="AA41" s="283"/>
      <c r="AB41" s="45"/>
      <c r="AC41" s="45"/>
      <c r="AD41" s="45"/>
      <c r="AE41" s="46"/>
      <c r="AF41" s="55"/>
      <c r="AG41" s="45"/>
      <c r="AH41" s="46"/>
      <c r="AI41" s="46"/>
      <c r="AJ41" s="45"/>
      <c r="AK41" s="283"/>
      <c r="AL41" s="44"/>
      <c r="AM41" s="45"/>
      <c r="AN41" s="46"/>
      <c r="AO41" s="283"/>
      <c r="AP41" s="44"/>
      <c r="AQ41" s="46"/>
      <c r="AR41" s="45"/>
      <c r="AS41" s="277"/>
    </row>
    <row r="42" spans="1:45" x14ac:dyDescent="0.25">
      <c r="A42" s="155" t="s">
        <v>588</v>
      </c>
      <c r="B42" s="126" t="s">
        <v>35</v>
      </c>
      <c r="C42" s="55" t="s">
        <v>721</v>
      </c>
      <c r="D42" s="55" t="s">
        <v>722</v>
      </c>
      <c r="E42" s="55" t="s">
        <v>77</v>
      </c>
      <c r="F42" s="128"/>
      <c r="G42" s="131">
        <f t="shared" si="5"/>
        <v>0</v>
      </c>
      <c r="H42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42" s="143">
        <v>0</v>
      </c>
      <c r="J42" s="52">
        <v>10</v>
      </c>
      <c r="K42" s="228">
        <v>0</v>
      </c>
      <c r="L42" s="229">
        <v>0</v>
      </c>
      <c r="M42" s="53">
        <v>0</v>
      </c>
      <c r="N42" s="140">
        <v>0</v>
      </c>
      <c r="O42" s="131">
        <f t="shared" si="9"/>
        <v>0</v>
      </c>
      <c r="P42" s="11">
        <f t="shared" si="6"/>
        <v>0</v>
      </c>
      <c r="Q42" s="12">
        <f t="shared" si="7"/>
        <v>0</v>
      </c>
      <c r="R42" s="13">
        <f t="shared" si="8"/>
        <v>0</v>
      </c>
      <c r="S42" s="44"/>
      <c r="T42" s="45"/>
      <c r="U42" s="46"/>
      <c r="V42" s="283"/>
      <c r="W42" s="46"/>
      <c r="X42" s="46"/>
      <c r="Y42" s="45"/>
      <c r="Z42" s="46"/>
      <c r="AA42" s="283"/>
      <c r="AB42" s="45"/>
      <c r="AC42" s="45"/>
      <c r="AD42" s="45"/>
      <c r="AE42" s="46"/>
      <c r="AF42" s="55"/>
      <c r="AG42" s="45"/>
      <c r="AH42" s="46"/>
      <c r="AI42" s="46"/>
      <c r="AJ42" s="45"/>
      <c r="AK42" s="283"/>
      <c r="AL42" s="44"/>
      <c r="AM42" s="45"/>
      <c r="AN42" s="46"/>
      <c r="AO42" s="283"/>
      <c r="AP42" s="44"/>
      <c r="AQ42" s="46"/>
      <c r="AR42" s="45"/>
      <c r="AS42" s="277"/>
    </row>
    <row r="43" spans="1:45" x14ac:dyDescent="0.25">
      <c r="A43" s="154" t="s">
        <v>588</v>
      </c>
      <c r="B43" s="158" t="s">
        <v>35</v>
      </c>
      <c r="C43" s="56" t="s">
        <v>701</v>
      </c>
      <c r="D43" s="56" t="s">
        <v>271</v>
      </c>
      <c r="E43" s="56" t="s">
        <v>77</v>
      </c>
      <c r="F43" s="128"/>
      <c r="G43" s="131">
        <f t="shared" si="5"/>
        <v>0</v>
      </c>
      <c r="H43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43" s="143">
        <v>0</v>
      </c>
      <c r="J43" s="52">
        <v>10</v>
      </c>
      <c r="K43" s="228">
        <v>0</v>
      </c>
      <c r="L43" s="229">
        <v>0</v>
      </c>
      <c r="M43" s="53">
        <v>0</v>
      </c>
      <c r="N43" s="140">
        <v>0</v>
      </c>
      <c r="O43" s="131">
        <f t="shared" si="9"/>
        <v>0</v>
      </c>
      <c r="P43" s="11">
        <f t="shared" si="6"/>
        <v>0</v>
      </c>
      <c r="Q43" s="12">
        <f t="shared" si="7"/>
        <v>0</v>
      </c>
      <c r="R43" s="13">
        <f t="shared" si="8"/>
        <v>0</v>
      </c>
      <c r="S43" s="44"/>
      <c r="T43" s="45"/>
      <c r="U43" s="46"/>
      <c r="V43" s="283"/>
      <c r="W43" s="46"/>
      <c r="X43" s="46"/>
      <c r="Y43" s="45"/>
      <c r="Z43" s="46"/>
      <c r="AA43" s="283"/>
      <c r="AB43" s="45"/>
      <c r="AC43" s="45"/>
      <c r="AD43" s="45"/>
      <c r="AE43" s="46"/>
      <c r="AF43" s="55"/>
      <c r="AG43" s="45"/>
      <c r="AH43" s="46"/>
      <c r="AI43" s="46"/>
      <c r="AJ43" s="45"/>
      <c r="AK43" s="283"/>
      <c r="AL43" s="44"/>
      <c r="AM43" s="45"/>
      <c r="AN43" s="46"/>
      <c r="AO43" s="283"/>
      <c r="AP43" s="44"/>
      <c r="AQ43" s="46"/>
      <c r="AR43" s="45"/>
      <c r="AS43" s="277"/>
    </row>
    <row r="44" spans="1:45" x14ac:dyDescent="0.25">
      <c r="A44" s="155" t="s">
        <v>588</v>
      </c>
      <c r="B44" s="126" t="s">
        <v>35</v>
      </c>
      <c r="C44" s="55" t="s">
        <v>718</v>
      </c>
      <c r="D44" s="55" t="s">
        <v>719</v>
      </c>
      <c r="E44" s="55" t="s">
        <v>77</v>
      </c>
      <c r="F44" s="128"/>
      <c r="G44" s="131">
        <f t="shared" si="5"/>
        <v>0</v>
      </c>
      <c r="H44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44" s="143">
        <v>0</v>
      </c>
      <c r="J44" s="52">
        <v>10</v>
      </c>
      <c r="K44" s="228">
        <v>0</v>
      </c>
      <c r="L44" s="229">
        <v>0</v>
      </c>
      <c r="M44" s="53">
        <v>0</v>
      </c>
      <c r="N44" s="140">
        <v>0</v>
      </c>
      <c r="O44" s="131">
        <f t="shared" si="9"/>
        <v>0</v>
      </c>
      <c r="P44" s="11">
        <f t="shared" si="6"/>
        <v>0</v>
      </c>
      <c r="Q44" s="12">
        <f t="shared" si="7"/>
        <v>0</v>
      </c>
      <c r="R44" s="13">
        <f t="shared" si="8"/>
        <v>0</v>
      </c>
      <c r="S44" s="44"/>
      <c r="T44" s="45"/>
      <c r="U44" s="46"/>
      <c r="V44" s="283"/>
      <c r="W44" s="46"/>
      <c r="X44" s="46"/>
      <c r="Y44" s="45"/>
      <c r="Z44" s="46"/>
      <c r="AA44" s="283"/>
      <c r="AB44" s="45"/>
      <c r="AC44" s="45"/>
      <c r="AD44" s="45"/>
      <c r="AE44" s="46"/>
      <c r="AF44" s="55"/>
      <c r="AG44" s="45"/>
      <c r="AH44" s="46"/>
      <c r="AI44" s="46"/>
      <c r="AJ44" s="45"/>
      <c r="AK44" s="283"/>
      <c r="AL44" s="44"/>
      <c r="AM44" s="45"/>
      <c r="AN44" s="46"/>
      <c r="AO44" s="283"/>
      <c r="AP44" s="44"/>
      <c r="AQ44" s="46"/>
      <c r="AR44" s="45"/>
      <c r="AS44" s="277"/>
    </row>
    <row r="45" spans="1:45" x14ac:dyDescent="0.25">
      <c r="A45" s="155" t="s">
        <v>588</v>
      </c>
      <c r="B45" s="126" t="s">
        <v>35</v>
      </c>
      <c r="C45" s="55" t="s">
        <v>720</v>
      </c>
      <c r="D45" s="55" t="s">
        <v>79</v>
      </c>
      <c r="E45" s="55" t="s">
        <v>77</v>
      </c>
      <c r="F45" s="128"/>
      <c r="G45" s="131">
        <f t="shared" si="5"/>
        <v>0</v>
      </c>
      <c r="H45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45" s="143">
        <v>0</v>
      </c>
      <c r="J45" s="52">
        <v>10</v>
      </c>
      <c r="K45" s="228">
        <v>0</v>
      </c>
      <c r="L45" s="229">
        <v>0</v>
      </c>
      <c r="M45" s="53">
        <v>0</v>
      </c>
      <c r="N45" s="140">
        <v>0</v>
      </c>
      <c r="O45" s="131">
        <f t="shared" si="9"/>
        <v>0</v>
      </c>
      <c r="P45" s="11">
        <f t="shared" si="6"/>
        <v>0</v>
      </c>
      <c r="Q45" s="12">
        <f t="shared" si="7"/>
        <v>0</v>
      </c>
      <c r="R45" s="13">
        <f t="shared" si="8"/>
        <v>0</v>
      </c>
      <c r="S45" s="44"/>
      <c r="T45" s="45"/>
      <c r="U45" s="46"/>
      <c r="V45" s="283"/>
      <c r="W45" s="46"/>
      <c r="X45" s="46"/>
      <c r="Y45" s="45"/>
      <c r="Z45" s="46"/>
      <c r="AA45" s="283"/>
      <c r="AB45" s="45"/>
      <c r="AC45" s="45"/>
      <c r="AD45" s="45"/>
      <c r="AE45" s="46"/>
      <c r="AF45" s="55"/>
      <c r="AG45" s="45"/>
      <c r="AH45" s="46"/>
      <c r="AI45" s="46"/>
      <c r="AJ45" s="45"/>
      <c r="AK45" s="283"/>
      <c r="AL45" s="44"/>
      <c r="AM45" s="45"/>
      <c r="AN45" s="46"/>
      <c r="AO45" s="283"/>
      <c r="AP45" s="44"/>
      <c r="AQ45" s="46"/>
      <c r="AR45" s="45"/>
      <c r="AS45" s="277"/>
    </row>
    <row r="46" spans="1:45" x14ac:dyDescent="0.25">
      <c r="A46" s="155" t="s">
        <v>588</v>
      </c>
      <c r="B46" s="126" t="s">
        <v>35</v>
      </c>
      <c r="C46" s="55" t="s">
        <v>714</v>
      </c>
      <c r="D46" s="55" t="s">
        <v>42</v>
      </c>
      <c r="E46" s="55" t="s">
        <v>77</v>
      </c>
      <c r="F46" s="128"/>
      <c r="G46" s="131">
        <f t="shared" si="5"/>
        <v>0</v>
      </c>
      <c r="H46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46" s="143">
        <v>0</v>
      </c>
      <c r="J46" s="52">
        <v>10</v>
      </c>
      <c r="K46" s="228">
        <v>0</v>
      </c>
      <c r="L46" s="229">
        <v>0</v>
      </c>
      <c r="M46" s="53">
        <v>0</v>
      </c>
      <c r="N46" s="140">
        <v>0</v>
      </c>
      <c r="O46" s="131">
        <f t="shared" si="9"/>
        <v>0</v>
      </c>
      <c r="P46" s="11">
        <f t="shared" si="6"/>
        <v>0</v>
      </c>
      <c r="Q46" s="12">
        <f t="shared" si="7"/>
        <v>0</v>
      </c>
      <c r="R46" s="13">
        <f t="shared" si="8"/>
        <v>0</v>
      </c>
      <c r="S46" s="44"/>
      <c r="T46" s="45"/>
      <c r="U46" s="46"/>
      <c r="V46" s="283"/>
      <c r="W46" s="46"/>
      <c r="X46" s="46"/>
      <c r="Y46" s="45"/>
      <c r="Z46" s="46"/>
      <c r="AA46" s="283"/>
      <c r="AB46" s="45"/>
      <c r="AC46" s="45"/>
      <c r="AD46" s="45"/>
      <c r="AE46" s="46"/>
      <c r="AF46" s="55"/>
      <c r="AG46" s="45"/>
      <c r="AH46" s="46"/>
      <c r="AI46" s="46"/>
      <c r="AJ46" s="45"/>
      <c r="AK46" s="283"/>
      <c r="AL46" s="44"/>
      <c r="AM46" s="45"/>
      <c r="AN46" s="46"/>
      <c r="AO46" s="283"/>
      <c r="AP46" s="44"/>
      <c r="AQ46" s="46"/>
      <c r="AR46" s="45"/>
      <c r="AS46" s="277"/>
    </row>
    <row r="47" spans="1:45" x14ac:dyDescent="0.25">
      <c r="A47" s="155" t="s">
        <v>588</v>
      </c>
      <c r="B47" s="126" t="s">
        <v>35</v>
      </c>
      <c r="C47" s="55" t="s">
        <v>659</v>
      </c>
      <c r="D47" s="55" t="s">
        <v>715</v>
      </c>
      <c r="E47" s="55" t="s">
        <v>155</v>
      </c>
      <c r="F47" s="128"/>
      <c r="G47" s="131">
        <f t="shared" si="5"/>
        <v>0</v>
      </c>
      <c r="H47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47" s="143">
        <v>0</v>
      </c>
      <c r="J47" s="52">
        <v>10</v>
      </c>
      <c r="K47" s="228">
        <v>0</v>
      </c>
      <c r="L47" s="229">
        <v>0</v>
      </c>
      <c r="M47" s="53">
        <v>0</v>
      </c>
      <c r="N47" s="140">
        <v>0</v>
      </c>
      <c r="O47" s="131">
        <f t="shared" si="9"/>
        <v>0</v>
      </c>
      <c r="P47" s="11">
        <f t="shared" si="6"/>
        <v>0</v>
      </c>
      <c r="Q47" s="12">
        <f t="shared" si="7"/>
        <v>0</v>
      </c>
      <c r="R47" s="13">
        <f t="shared" si="8"/>
        <v>0</v>
      </c>
      <c r="S47" s="44"/>
      <c r="T47" s="45"/>
      <c r="U47" s="46"/>
      <c r="V47" s="283"/>
      <c r="W47" s="46"/>
      <c r="X47" s="46"/>
      <c r="Y47" s="45"/>
      <c r="Z47" s="46"/>
      <c r="AA47" s="283"/>
      <c r="AB47" s="45"/>
      <c r="AC47" s="45"/>
      <c r="AD47" s="45"/>
      <c r="AE47" s="46"/>
      <c r="AF47" s="55"/>
      <c r="AG47" s="45"/>
      <c r="AH47" s="46"/>
      <c r="AI47" s="46"/>
      <c r="AJ47" s="45"/>
      <c r="AK47" s="283"/>
      <c r="AL47" s="44"/>
      <c r="AM47" s="45"/>
      <c r="AN47" s="46"/>
      <c r="AO47" s="283"/>
      <c r="AP47" s="44"/>
      <c r="AQ47" s="46"/>
      <c r="AR47" s="45"/>
      <c r="AS47" s="277"/>
    </row>
    <row r="48" spans="1:45" x14ac:dyDescent="0.25">
      <c r="A48" s="154" t="s">
        <v>588</v>
      </c>
      <c r="B48" s="206" t="s">
        <v>35</v>
      </c>
      <c r="C48" s="42" t="s">
        <v>628</v>
      </c>
      <c r="D48" s="42" t="s">
        <v>629</v>
      </c>
      <c r="E48" s="42" t="s">
        <v>86</v>
      </c>
      <c r="F48" s="129"/>
      <c r="G48" s="131">
        <f t="shared" si="5"/>
        <v>0</v>
      </c>
      <c r="H48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48" s="143">
        <v>0</v>
      </c>
      <c r="J48" s="52">
        <v>10</v>
      </c>
      <c r="K48" s="228">
        <v>0</v>
      </c>
      <c r="L48" s="229">
        <v>0</v>
      </c>
      <c r="M48" s="53">
        <v>0</v>
      </c>
      <c r="N48" s="140">
        <v>0</v>
      </c>
      <c r="O48" s="131">
        <f t="shared" si="9"/>
        <v>0</v>
      </c>
      <c r="P48" s="11">
        <f t="shared" si="6"/>
        <v>0</v>
      </c>
      <c r="Q48" s="12">
        <f t="shared" si="7"/>
        <v>0</v>
      </c>
      <c r="R48" s="13">
        <f t="shared" si="8"/>
        <v>0</v>
      </c>
      <c r="S48" s="44"/>
      <c r="T48" s="45"/>
      <c r="U48" s="46"/>
      <c r="V48" s="283"/>
      <c r="W48" s="46"/>
      <c r="X48" s="46"/>
      <c r="Y48" s="45"/>
      <c r="Z48" s="46"/>
      <c r="AA48" s="283"/>
      <c r="AB48" s="45"/>
      <c r="AC48" s="45"/>
      <c r="AD48" s="45"/>
      <c r="AE48" s="46"/>
      <c r="AF48" s="44"/>
      <c r="AG48" s="45"/>
      <c r="AH48" s="46"/>
      <c r="AI48" s="46"/>
      <c r="AJ48" s="45"/>
      <c r="AK48" s="283"/>
      <c r="AL48" s="44"/>
      <c r="AM48" s="45"/>
      <c r="AN48" s="46"/>
      <c r="AO48" s="283"/>
      <c r="AP48" s="44"/>
      <c r="AQ48" s="46"/>
      <c r="AR48" s="45"/>
      <c r="AS48" s="277"/>
    </row>
    <row r="49" spans="1:45" x14ac:dyDescent="0.25">
      <c r="A49" s="154" t="s">
        <v>588</v>
      </c>
      <c r="B49" s="157" t="s">
        <v>35</v>
      </c>
      <c r="C49" s="42" t="s">
        <v>617</v>
      </c>
      <c r="D49" s="42" t="s">
        <v>618</v>
      </c>
      <c r="E49" s="42" t="s">
        <v>47</v>
      </c>
      <c r="F49" s="129"/>
      <c r="G49" s="131">
        <f t="shared" si="5"/>
        <v>0</v>
      </c>
      <c r="H49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49" s="143">
        <v>0</v>
      </c>
      <c r="J49" s="52">
        <v>10</v>
      </c>
      <c r="K49" s="228">
        <v>0</v>
      </c>
      <c r="L49" s="229">
        <v>0</v>
      </c>
      <c r="M49" s="53">
        <v>0</v>
      </c>
      <c r="N49" s="140">
        <v>0</v>
      </c>
      <c r="O49" s="131">
        <f t="shared" si="9"/>
        <v>0</v>
      </c>
      <c r="P49" s="11">
        <f t="shared" si="6"/>
        <v>0</v>
      </c>
      <c r="Q49" s="12">
        <f t="shared" si="7"/>
        <v>0</v>
      </c>
      <c r="R49" s="13">
        <f t="shared" si="8"/>
        <v>0</v>
      </c>
      <c r="S49" s="44"/>
      <c r="T49" s="45"/>
      <c r="U49" s="46"/>
      <c r="V49" s="283"/>
      <c r="W49" s="46"/>
      <c r="X49" s="46"/>
      <c r="Y49" s="45"/>
      <c r="Z49" s="46"/>
      <c r="AA49" s="283"/>
      <c r="AB49" s="45"/>
      <c r="AC49" s="45"/>
      <c r="AD49" s="45"/>
      <c r="AE49" s="46"/>
      <c r="AF49" s="44"/>
      <c r="AG49" s="45"/>
      <c r="AH49" s="46"/>
      <c r="AI49" s="46"/>
      <c r="AJ49" s="45"/>
      <c r="AK49" s="283"/>
      <c r="AL49" s="44"/>
      <c r="AM49" s="45"/>
      <c r="AN49" s="46"/>
      <c r="AO49" s="283"/>
      <c r="AP49" s="44"/>
      <c r="AQ49" s="46"/>
      <c r="AR49" s="45"/>
      <c r="AS49" s="277"/>
    </row>
    <row r="50" spans="1:45" x14ac:dyDescent="0.25">
      <c r="A50" s="330" t="s">
        <v>588</v>
      </c>
      <c r="B50" s="332" t="s">
        <v>35</v>
      </c>
      <c r="C50" s="333" t="s">
        <v>949</v>
      </c>
      <c r="D50" s="333" t="s">
        <v>950</v>
      </c>
      <c r="E50" s="333" t="s">
        <v>52</v>
      </c>
      <c r="F50" s="334"/>
      <c r="G50" s="335">
        <f t="shared" si="5"/>
        <v>0</v>
      </c>
      <c r="H50" s="310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50" s="336">
        <v>10</v>
      </c>
      <c r="J50" s="337">
        <v>0</v>
      </c>
      <c r="K50" s="312">
        <v>0</v>
      </c>
      <c r="L50" s="313">
        <v>0</v>
      </c>
      <c r="M50" s="338">
        <v>0</v>
      </c>
      <c r="N50" s="339">
        <v>0</v>
      </c>
      <c r="O50" s="340">
        <f t="shared" si="9"/>
        <v>0</v>
      </c>
      <c r="P50" s="316">
        <f t="shared" si="6"/>
        <v>0</v>
      </c>
      <c r="Q50" s="317">
        <f t="shared" si="7"/>
        <v>0</v>
      </c>
      <c r="R50" s="318">
        <f t="shared" si="8"/>
        <v>0</v>
      </c>
      <c r="S50" s="319"/>
      <c r="T50" s="320"/>
      <c r="U50" s="321"/>
      <c r="V50" s="322"/>
      <c r="W50" s="321"/>
      <c r="X50" s="321"/>
      <c r="Y50" s="320"/>
      <c r="Z50" s="321"/>
      <c r="AA50" s="322"/>
      <c r="AB50" s="320"/>
      <c r="AC50" s="320"/>
      <c r="AD50" s="320"/>
      <c r="AE50" s="321"/>
      <c r="AF50" s="323"/>
      <c r="AG50" s="320"/>
      <c r="AH50" s="321"/>
      <c r="AI50" s="321"/>
      <c r="AJ50" s="320"/>
      <c r="AK50" s="322"/>
      <c r="AL50" s="323"/>
      <c r="AM50" s="320"/>
      <c r="AN50" s="321"/>
      <c r="AO50" s="322"/>
      <c r="AP50" s="323"/>
      <c r="AQ50" s="321"/>
      <c r="AR50" s="320"/>
      <c r="AS50" s="324"/>
    </row>
    <row r="51" spans="1:45" x14ac:dyDescent="0.25">
      <c r="A51" s="154" t="s">
        <v>588</v>
      </c>
      <c r="B51" s="157" t="s">
        <v>35</v>
      </c>
      <c r="C51" s="42" t="s">
        <v>681</v>
      </c>
      <c r="D51" s="42" t="s">
        <v>165</v>
      </c>
      <c r="E51" s="42" t="s">
        <v>262</v>
      </c>
      <c r="F51" s="129"/>
      <c r="G51" s="131">
        <f t="shared" si="5"/>
        <v>0</v>
      </c>
      <c r="H51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6</v>
      </c>
      <c r="I51" s="143">
        <v>0</v>
      </c>
      <c r="J51" s="52">
        <v>0</v>
      </c>
      <c r="K51" s="228">
        <v>0</v>
      </c>
      <c r="L51" s="229">
        <v>6</v>
      </c>
      <c r="M51" s="53">
        <v>0</v>
      </c>
      <c r="N51" s="140">
        <v>0</v>
      </c>
      <c r="O51" s="131">
        <f t="shared" si="9"/>
        <v>0</v>
      </c>
      <c r="P51" s="11">
        <f t="shared" si="6"/>
        <v>0</v>
      </c>
      <c r="Q51" s="12">
        <f t="shared" si="7"/>
        <v>0</v>
      </c>
      <c r="R51" s="13">
        <f t="shared" si="8"/>
        <v>0</v>
      </c>
      <c r="S51" s="14"/>
      <c r="T51" s="45"/>
      <c r="U51" s="46"/>
      <c r="V51" s="283"/>
      <c r="W51" s="46"/>
      <c r="X51" s="46"/>
      <c r="Y51" s="45"/>
      <c r="Z51" s="46"/>
      <c r="AA51" s="283"/>
      <c r="AB51" s="45"/>
      <c r="AC51" s="45"/>
      <c r="AD51" s="45"/>
      <c r="AE51" s="46"/>
      <c r="AF51" s="44"/>
      <c r="AG51" s="45"/>
      <c r="AH51" s="46"/>
      <c r="AI51" s="46"/>
      <c r="AJ51" s="45"/>
      <c r="AK51" s="283"/>
      <c r="AL51" s="44"/>
      <c r="AM51" s="45"/>
      <c r="AN51" s="46"/>
      <c r="AO51" s="283"/>
      <c r="AP51" s="44"/>
      <c r="AQ51" s="46"/>
      <c r="AR51" s="45"/>
      <c r="AS51" s="277"/>
    </row>
    <row r="52" spans="1:45" x14ac:dyDescent="0.25">
      <c r="A52" s="154" t="s">
        <v>588</v>
      </c>
      <c r="B52" s="127" t="s">
        <v>35</v>
      </c>
      <c r="C52" s="44" t="s">
        <v>912</v>
      </c>
      <c r="D52" s="44" t="s">
        <v>64</v>
      </c>
      <c r="E52" s="44" t="s">
        <v>594</v>
      </c>
      <c r="F52" s="129"/>
      <c r="G52" s="132">
        <f t="shared" si="5"/>
        <v>0</v>
      </c>
      <c r="H52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6</v>
      </c>
      <c r="I52" s="143">
        <v>0</v>
      </c>
      <c r="J52" s="8">
        <v>0</v>
      </c>
      <c r="K52" s="228">
        <v>6</v>
      </c>
      <c r="L52" s="229">
        <v>0</v>
      </c>
      <c r="M52" s="130">
        <v>0</v>
      </c>
      <c r="N52" s="140">
        <v>0</v>
      </c>
      <c r="O52" s="131">
        <f t="shared" si="9"/>
        <v>0</v>
      </c>
      <c r="P52" s="11">
        <f t="shared" si="6"/>
        <v>0</v>
      </c>
      <c r="Q52" s="12">
        <f t="shared" si="7"/>
        <v>0</v>
      </c>
      <c r="R52" s="13">
        <f t="shared" si="8"/>
        <v>0</v>
      </c>
      <c r="S52" s="14"/>
      <c r="T52" s="45"/>
      <c r="U52" s="46"/>
      <c r="V52" s="283"/>
      <c r="W52" s="46"/>
      <c r="X52" s="46"/>
      <c r="Y52" s="45"/>
      <c r="Z52" s="46"/>
      <c r="AA52" s="283"/>
      <c r="AB52" s="45"/>
      <c r="AC52" s="45"/>
      <c r="AD52" s="45"/>
      <c r="AE52" s="46"/>
      <c r="AF52" s="44"/>
      <c r="AG52" s="45"/>
      <c r="AH52" s="46"/>
      <c r="AI52" s="46"/>
      <c r="AJ52" s="45"/>
      <c r="AK52" s="283"/>
      <c r="AL52" s="44"/>
      <c r="AM52" s="45"/>
      <c r="AN52" s="46"/>
      <c r="AO52" s="283"/>
      <c r="AP52" s="44"/>
      <c r="AQ52" s="46"/>
      <c r="AR52" s="45"/>
      <c r="AS52" s="277"/>
    </row>
    <row r="53" spans="1:45" x14ac:dyDescent="0.25">
      <c r="A53" s="125" t="s">
        <v>588</v>
      </c>
      <c r="B53" s="329" t="s">
        <v>35</v>
      </c>
      <c r="C53" s="4" t="s">
        <v>112</v>
      </c>
      <c r="D53" s="4" t="s">
        <v>779</v>
      </c>
      <c r="E53" s="4" t="s">
        <v>19</v>
      </c>
      <c r="F53" s="160"/>
      <c r="G53" s="131">
        <f t="shared" si="5"/>
        <v>0</v>
      </c>
      <c r="H53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6</v>
      </c>
      <c r="I53" s="153">
        <v>0</v>
      </c>
      <c r="J53" s="29">
        <v>0</v>
      </c>
      <c r="K53" s="228">
        <v>6</v>
      </c>
      <c r="L53" s="229">
        <v>0</v>
      </c>
      <c r="M53" s="141">
        <v>0</v>
      </c>
      <c r="N53" s="139">
        <v>0</v>
      </c>
      <c r="O53" s="141">
        <f t="shared" si="9"/>
        <v>0</v>
      </c>
      <c r="P53" s="162">
        <f t="shared" si="6"/>
        <v>0</v>
      </c>
      <c r="Q53" s="163">
        <f t="shared" si="7"/>
        <v>0</v>
      </c>
      <c r="R53" s="164">
        <f t="shared" si="8"/>
        <v>0</v>
      </c>
      <c r="S53" s="165"/>
      <c r="T53" s="147"/>
      <c r="U53" s="148"/>
      <c r="V53" s="288"/>
      <c r="W53" s="148"/>
      <c r="X53" s="148"/>
      <c r="Y53" s="147"/>
      <c r="Z53" s="148"/>
      <c r="AA53" s="288"/>
      <c r="AB53" s="147"/>
      <c r="AC53" s="147"/>
      <c r="AD53" s="147"/>
      <c r="AE53" s="148"/>
      <c r="AF53" s="4"/>
      <c r="AG53" s="147"/>
      <c r="AH53" s="148"/>
      <c r="AI53" s="148"/>
      <c r="AJ53" s="147"/>
      <c r="AK53" s="288"/>
      <c r="AL53" s="4"/>
      <c r="AM53" s="147"/>
      <c r="AN53" s="148"/>
      <c r="AO53" s="288"/>
      <c r="AP53" s="4"/>
      <c r="AQ53" s="148"/>
      <c r="AR53" s="147"/>
      <c r="AS53" s="287"/>
    </row>
    <row r="54" spans="1:45" x14ac:dyDescent="0.25">
      <c r="A54" s="125" t="s">
        <v>588</v>
      </c>
      <c r="B54" s="329" t="s">
        <v>35</v>
      </c>
      <c r="C54" s="4" t="s">
        <v>868</v>
      </c>
      <c r="D54" s="4" t="s">
        <v>747</v>
      </c>
      <c r="E54" s="4" t="s">
        <v>111</v>
      </c>
      <c r="F54" s="160"/>
      <c r="G54" s="132">
        <f t="shared" si="5"/>
        <v>0</v>
      </c>
      <c r="H54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4</v>
      </c>
      <c r="I54" s="153">
        <v>0</v>
      </c>
      <c r="J54" s="29">
        <v>0</v>
      </c>
      <c r="K54" s="228">
        <v>0</v>
      </c>
      <c r="L54" s="229">
        <v>4</v>
      </c>
      <c r="M54" s="141">
        <v>0</v>
      </c>
      <c r="N54" s="139">
        <v>0</v>
      </c>
      <c r="O54" s="141">
        <f t="shared" si="9"/>
        <v>0</v>
      </c>
      <c r="P54" s="162">
        <f t="shared" si="6"/>
        <v>0</v>
      </c>
      <c r="Q54" s="163">
        <f t="shared" si="7"/>
        <v>0</v>
      </c>
      <c r="R54" s="164">
        <f t="shared" si="8"/>
        <v>0</v>
      </c>
      <c r="S54" s="165"/>
      <c r="T54" s="147"/>
      <c r="U54" s="148"/>
      <c r="V54" s="288"/>
      <c r="W54" s="148"/>
      <c r="X54" s="148"/>
      <c r="Y54" s="147"/>
      <c r="Z54" s="148"/>
      <c r="AA54" s="288"/>
      <c r="AB54" s="147"/>
      <c r="AC54" s="147"/>
      <c r="AD54" s="147"/>
      <c r="AE54" s="148"/>
      <c r="AF54" s="4"/>
      <c r="AG54" s="147"/>
      <c r="AH54" s="148"/>
      <c r="AI54" s="148"/>
      <c r="AJ54" s="147"/>
      <c r="AK54" s="288"/>
      <c r="AL54" s="4"/>
      <c r="AM54" s="147"/>
      <c r="AN54" s="148"/>
      <c r="AO54" s="288"/>
      <c r="AP54" s="4"/>
      <c r="AQ54" s="148"/>
      <c r="AR54" s="147"/>
      <c r="AS54" s="287"/>
    </row>
    <row r="55" spans="1:45" x14ac:dyDescent="0.25">
      <c r="A55" s="125" t="s">
        <v>588</v>
      </c>
      <c r="B55" s="329" t="s">
        <v>35</v>
      </c>
      <c r="C55" s="4" t="s">
        <v>879</v>
      </c>
      <c r="D55" s="4" t="s">
        <v>465</v>
      </c>
      <c r="E55" s="4" t="s">
        <v>754</v>
      </c>
      <c r="F55" s="160"/>
      <c r="G55" s="132">
        <f t="shared" si="5"/>
        <v>0</v>
      </c>
      <c r="H55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4</v>
      </c>
      <c r="I55" s="153">
        <v>0</v>
      </c>
      <c r="J55" s="29">
        <v>0</v>
      </c>
      <c r="K55" s="228">
        <v>4</v>
      </c>
      <c r="L55" s="229">
        <v>0</v>
      </c>
      <c r="M55" s="141">
        <v>0</v>
      </c>
      <c r="N55" s="139">
        <v>0</v>
      </c>
      <c r="O55" s="141">
        <f t="shared" si="9"/>
        <v>0</v>
      </c>
      <c r="P55" s="162">
        <f t="shared" si="6"/>
        <v>0</v>
      </c>
      <c r="Q55" s="163">
        <f t="shared" si="7"/>
        <v>0</v>
      </c>
      <c r="R55" s="164">
        <f t="shared" si="8"/>
        <v>0</v>
      </c>
      <c r="S55" s="165"/>
      <c r="T55" s="147"/>
      <c r="U55" s="148"/>
      <c r="V55" s="288"/>
      <c r="W55" s="148"/>
      <c r="X55" s="148"/>
      <c r="Y55" s="147"/>
      <c r="Z55" s="148"/>
      <c r="AA55" s="288"/>
      <c r="AB55" s="147"/>
      <c r="AC55" s="147"/>
      <c r="AD55" s="147"/>
      <c r="AE55" s="148"/>
      <c r="AF55" s="4"/>
      <c r="AG55" s="147"/>
      <c r="AH55" s="148"/>
      <c r="AI55" s="148"/>
      <c r="AJ55" s="147"/>
      <c r="AK55" s="288"/>
      <c r="AL55" s="4"/>
      <c r="AM55" s="147"/>
      <c r="AN55" s="148"/>
      <c r="AO55" s="288"/>
      <c r="AP55" s="4"/>
      <c r="AQ55" s="148"/>
      <c r="AR55" s="147"/>
      <c r="AS55" s="287"/>
    </row>
    <row r="56" spans="1:45" x14ac:dyDescent="0.25">
      <c r="A56" s="125" t="s">
        <v>588</v>
      </c>
      <c r="B56" s="156" t="s">
        <v>35</v>
      </c>
      <c r="C56" s="22" t="s">
        <v>646</v>
      </c>
      <c r="D56" s="22" t="s">
        <v>647</v>
      </c>
      <c r="E56" s="22" t="s">
        <v>70</v>
      </c>
      <c r="F56" s="160"/>
      <c r="G56" s="131">
        <f t="shared" si="5"/>
        <v>0</v>
      </c>
      <c r="H56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4</v>
      </c>
      <c r="I56" s="153">
        <v>0</v>
      </c>
      <c r="J56" s="29">
        <v>0</v>
      </c>
      <c r="K56" s="228">
        <v>0</v>
      </c>
      <c r="L56" s="229">
        <v>4</v>
      </c>
      <c r="M56" s="141">
        <v>0</v>
      </c>
      <c r="N56" s="139">
        <v>0</v>
      </c>
      <c r="O56" s="141">
        <f t="shared" si="9"/>
        <v>0</v>
      </c>
      <c r="P56" s="162">
        <f t="shared" si="6"/>
        <v>0</v>
      </c>
      <c r="Q56" s="163">
        <f t="shared" si="7"/>
        <v>0</v>
      </c>
      <c r="R56" s="164">
        <f t="shared" si="8"/>
        <v>0</v>
      </c>
      <c r="S56" s="165"/>
      <c r="T56" s="147"/>
      <c r="U56" s="148"/>
      <c r="V56" s="288"/>
      <c r="W56" s="148"/>
      <c r="X56" s="148"/>
      <c r="Y56" s="147"/>
      <c r="Z56" s="148"/>
      <c r="AA56" s="288"/>
      <c r="AB56" s="147"/>
      <c r="AC56" s="147"/>
      <c r="AD56" s="147"/>
      <c r="AE56" s="148"/>
      <c r="AF56" s="4"/>
      <c r="AG56" s="147"/>
      <c r="AH56" s="148"/>
      <c r="AI56" s="148"/>
      <c r="AJ56" s="147"/>
      <c r="AK56" s="288"/>
      <c r="AL56" s="4"/>
      <c r="AM56" s="147"/>
      <c r="AN56" s="148"/>
      <c r="AO56" s="288"/>
      <c r="AP56" s="4"/>
      <c r="AQ56" s="148"/>
      <c r="AR56" s="147"/>
      <c r="AS56" s="287"/>
    </row>
    <row r="57" spans="1:45" x14ac:dyDescent="0.25">
      <c r="A57" s="125" t="s">
        <v>588</v>
      </c>
      <c r="B57" s="329" t="s">
        <v>35</v>
      </c>
      <c r="C57" s="4" t="s">
        <v>919</v>
      </c>
      <c r="D57" s="4" t="s">
        <v>920</v>
      </c>
      <c r="E57" s="4" t="s">
        <v>19</v>
      </c>
      <c r="F57" s="160"/>
      <c r="G57" s="132">
        <f t="shared" si="5"/>
        <v>0</v>
      </c>
      <c r="H57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4</v>
      </c>
      <c r="I57" s="153">
        <v>0</v>
      </c>
      <c r="J57" s="29">
        <v>0</v>
      </c>
      <c r="K57" s="228">
        <v>4</v>
      </c>
      <c r="L57" s="229">
        <v>0</v>
      </c>
      <c r="M57" s="141">
        <v>0</v>
      </c>
      <c r="N57" s="139">
        <v>0</v>
      </c>
      <c r="O57" s="141">
        <f t="shared" si="9"/>
        <v>0</v>
      </c>
      <c r="P57" s="162">
        <f t="shared" si="6"/>
        <v>0</v>
      </c>
      <c r="Q57" s="163">
        <f t="shared" si="7"/>
        <v>0</v>
      </c>
      <c r="R57" s="164">
        <f t="shared" si="8"/>
        <v>0</v>
      </c>
      <c r="S57" s="165"/>
      <c r="T57" s="147"/>
      <c r="U57" s="148"/>
      <c r="V57" s="288"/>
      <c r="W57" s="148"/>
      <c r="X57" s="148"/>
      <c r="Y57" s="147"/>
      <c r="Z57" s="148"/>
      <c r="AA57" s="288"/>
      <c r="AB57" s="147"/>
      <c r="AC57" s="147"/>
      <c r="AD57" s="147"/>
      <c r="AE57" s="148"/>
      <c r="AF57" s="4"/>
      <c r="AG57" s="147"/>
      <c r="AH57" s="148"/>
      <c r="AI57" s="148"/>
      <c r="AJ57" s="147"/>
      <c r="AK57" s="288"/>
      <c r="AL57" s="4"/>
      <c r="AM57" s="147"/>
      <c r="AN57" s="148"/>
      <c r="AO57" s="288"/>
      <c r="AP57" s="4"/>
      <c r="AQ57" s="148"/>
      <c r="AR57" s="147"/>
      <c r="AS57" s="287"/>
    </row>
    <row r="58" spans="1:45" x14ac:dyDescent="0.25">
      <c r="A58" s="125" t="s">
        <v>588</v>
      </c>
      <c r="B58" s="329" t="s">
        <v>35</v>
      </c>
      <c r="C58" s="4" t="s">
        <v>854</v>
      </c>
      <c r="D58" s="4" t="s">
        <v>46</v>
      </c>
      <c r="E58" s="4" t="s">
        <v>408</v>
      </c>
      <c r="F58" s="160"/>
      <c r="G58" s="132">
        <f t="shared" si="5"/>
        <v>0</v>
      </c>
      <c r="H58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2</v>
      </c>
      <c r="I58" s="153">
        <v>0</v>
      </c>
      <c r="J58" s="29">
        <v>0</v>
      </c>
      <c r="K58" s="228">
        <v>2</v>
      </c>
      <c r="L58" s="229">
        <v>0</v>
      </c>
      <c r="M58" s="141">
        <v>0</v>
      </c>
      <c r="N58" s="139">
        <v>0</v>
      </c>
      <c r="O58" s="141">
        <f t="shared" si="9"/>
        <v>0</v>
      </c>
      <c r="P58" s="162">
        <f t="shared" si="6"/>
        <v>0</v>
      </c>
      <c r="Q58" s="163">
        <f t="shared" si="7"/>
        <v>0</v>
      </c>
      <c r="R58" s="164">
        <f t="shared" si="8"/>
        <v>0</v>
      </c>
      <c r="S58" s="165"/>
      <c r="T58" s="147"/>
      <c r="U58" s="148"/>
      <c r="V58" s="288"/>
      <c r="W58" s="148"/>
      <c r="X58" s="148"/>
      <c r="Y58" s="147"/>
      <c r="Z58" s="148"/>
      <c r="AA58" s="288"/>
      <c r="AB58" s="147"/>
      <c r="AC58" s="147"/>
      <c r="AD58" s="147"/>
      <c r="AE58" s="148"/>
      <c r="AF58" s="4"/>
      <c r="AG58" s="147"/>
      <c r="AH58" s="148"/>
      <c r="AI58" s="148"/>
      <c r="AJ58" s="147"/>
      <c r="AK58" s="288"/>
      <c r="AL58" s="4"/>
      <c r="AM58" s="147"/>
      <c r="AN58" s="148"/>
      <c r="AO58" s="288"/>
      <c r="AP58" s="4"/>
      <c r="AQ58" s="148"/>
      <c r="AR58" s="147"/>
      <c r="AS58" s="287"/>
    </row>
    <row r="59" spans="1:45" x14ac:dyDescent="0.25">
      <c r="A59" s="125" t="s">
        <v>588</v>
      </c>
      <c r="B59" s="329" t="s">
        <v>35</v>
      </c>
      <c r="C59" s="4" t="s">
        <v>913</v>
      </c>
      <c r="D59" s="4" t="s">
        <v>417</v>
      </c>
      <c r="E59" s="4" t="s">
        <v>363</v>
      </c>
      <c r="F59" s="160"/>
      <c r="G59" s="132">
        <f t="shared" si="5"/>
        <v>0</v>
      </c>
      <c r="H59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2</v>
      </c>
      <c r="I59" s="153">
        <v>0</v>
      </c>
      <c r="J59" s="29">
        <v>0</v>
      </c>
      <c r="K59" s="228">
        <v>0</v>
      </c>
      <c r="L59" s="229">
        <v>2</v>
      </c>
      <c r="M59" s="141">
        <v>0</v>
      </c>
      <c r="N59" s="139">
        <v>0</v>
      </c>
      <c r="O59" s="141">
        <f t="shared" si="9"/>
        <v>0</v>
      </c>
      <c r="P59" s="162">
        <f t="shared" si="6"/>
        <v>0</v>
      </c>
      <c r="Q59" s="163">
        <f t="shared" si="7"/>
        <v>0</v>
      </c>
      <c r="R59" s="164">
        <f t="shared" si="8"/>
        <v>0</v>
      </c>
      <c r="S59" s="165"/>
      <c r="T59" s="147"/>
      <c r="U59" s="148"/>
      <c r="V59" s="288"/>
      <c r="W59" s="148"/>
      <c r="X59" s="148"/>
      <c r="Y59" s="147"/>
      <c r="Z59" s="148"/>
      <c r="AA59" s="288"/>
      <c r="AB59" s="147"/>
      <c r="AC59" s="147"/>
      <c r="AD59" s="147"/>
      <c r="AE59" s="148"/>
      <c r="AF59" s="4"/>
      <c r="AG59" s="147"/>
      <c r="AH59" s="148"/>
      <c r="AI59" s="148"/>
      <c r="AJ59" s="147"/>
      <c r="AK59" s="288"/>
      <c r="AL59" s="4"/>
      <c r="AM59" s="147"/>
      <c r="AN59" s="148"/>
      <c r="AO59" s="288"/>
      <c r="AP59" s="4"/>
      <c r="AQ59" s="148"/>
      <c r="AR59" s="147"/>
      <c r="AS59" s="287"/>
    </row>
    <row r="60" spans="1:45" x14ac:dyDescent="0.25">
      <c r="A60" s="125" t="s">
        <v>588</v>
      </c>
      <c r="B60" s="156" t="s">
        <v>35</v>
      </c>
      <c r="C60" s="22" t="s">
        <v>138</v>
      </c>
      <c r="D60" s="22" t="s">
        <v>484</v>
      </c>
      <c r="E60" s="22" t="s">
        <v>450</v>
      </c>
      <c r="F60" s="160"/>
      <c r="G60" s="151">
        <f t="shared" si="5"/>
        <v>0</v>
      </c>
      <c r="H60" s="13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2</v>
      </c>
      <c r="I60" s="153">
        <v>0</v>
      </c>
      <c r="J60" s="29">
        <v>0</v>
      </c>
      <c r="K60" s="228">
        <v>0</v>
      </c>
      <c r="L60" s="229">
        <v>2</v>
      </c>
      <c r="M60" s="141">
        <v>0</v>
      </c>
      <c r="N60" s="139">
        <v>0</v>
      </c>
      <c r="O60" s="141">
        <f t="shared" si="9"/>
        <v>0</v>
      </c>
      <c r="P60" s="162">
        <f t="shared" si="6"/>
        <v>0</v>
      </c>
      <c r="Q60" s="163">
        <f t="shared" si="7"/>
        <v>0</v>
      </c>
      <c r="R60" s="164">
        <f t="shared" si="8"/>
        <v>0</v>
      </c>
      <c r="S60" s="165"/>
      <c r="T60" s="147"/>
      <c r="U60" s="148"/>
      <c r="V60" s="288"/>
      <c r="W60" s="148"/>
      <c r="X60" s="148"/>
      <c r="Y60" s="147"/>
      <c r="Z60" s="148"/>
      <c r="AA60" s="288"/>
      <c r="AB60" s="147"/>
      <c r="AC60" s="147"/>
      <c r="AD60" s="147"/>
      <c r="AE60" s="148"/>
      <c r="AF60" s="4"/>
      <c r="AG60" s="147"/>
      <c r="AH60" s="148"/>
      <c r="AI60" s="148"/>
      <c r="AJ60" s="147"/>
      <c r="AK60" s="288"/>
      <c r="AL60" s="4"/>
      <c r="AM60" s="147"/>
      <c r="AN60" s="148"/>
      <c r="AO60" s="288"/>
      <c r="AP60" s="4"/>
      <c r="AQ60" s="148"/>
      <c r="AR60" s="147"/>
      <c r="AS60" s="287"/>
    </row>
    <row r="61" spans="1:45" x14ac:dyDescent="0.25">
      <c r="A61" s="186" t="s">
        <v>588</v>
      </c>
      <c r="B61" s="186" t="s">
        <v>35</v>
      </c>
      <c r="C61" s="44" t="s">
        <v>910</v>
      </c>
      <c r="D61" s="44" t="s">
        <v>64</v>
      </c>
      <c r="E61" s="44" t="s">
        <v>911</v>
      </c>
      <c r="F61" s="129"/>
      <c r="G61" s="159">
        <f t="shared" si="5"/>
        <v>0</v>
      </c>
      <c r="H61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2</v>
      </c>
      <c r="I61" s="143">
        <v>0</v>
      </c>
      <c r="J61" s="52">
        <v>0</v>
      </c>
      <c r="K61" s="228">
        <v>2</v>
      </c>
      <c r="L61" s="229">
        <v>0</v>
      </c>
      <c r="M61" s="130">
        <v>0</v>
      </c>
      <c r="N61" s="140">
        <v>0</v>
      </c>
      <c r="O61" s="130">
        <f t="shared" si="9"/>
        <v>0</v>
      </c>
      <c r="P61" s="137">
        <f t="shared" si="6"/>
        <v>0</v>
      </c>
      <c r="Q61" s="138">
        <f t="shared" si="7"/>
        <v>0</v>
      </c>
      <c r="R61" s="144">
        <f t="shared" si="8"/>
        <v>0</v>
      </c>
      <c r="S61" s="146"/>
      <c r="T61" s="45"/>
      <c r="U61" s="46"/>
      <c r="V61" s="283"/>
      <c r="W61" s="46"/>
      <c r="X61" s="46"/>
      <c r="Y61" s="45"/>
      <c r="Z61" s="46"/>
      <c r="AA61" s="283"/>
      <c r="AB61" s="45"/>
      <c r="AC61" s="45"/>
      <c r="AD61" s="45"/>
      <c r="AE61" s="46"/>
      <c r="AF61" s="44"/>
      <c r="AG61" s="45"/>
      <c r="AH61" s="46"/>
      <c r="AI61" s="46"/>
      <c r="AJ61" s="45"/>
      <c r="AK61" s="283"/>
      <c r="AL61" s="44"/>
      <c r="AM61" s="45"/>
      <c r="AN61" s="46"/>
      <c r="AO61" s="283"/>
      <c r="AP61" s="44"/>
      <c r="AQ61" s="46"/>
      <c r="AR61" s="45"/>
      <c r="AS61" s="277"/>
    </row>
    <row r="62" spans="1:45" x14ac:dyDescent="0.25">
      <c r="A62" s="186" t="s">
        <v>588</v>
      </c>
      <c r="B62" s="186" t="s">
        <v>35</v>
      </c>
      <c r="C62" s="44" t="s">
        <v>880</v>
      </c>
      <c r="D62" s="44" t="s">
        <v>599</v>
      </c>
      <c r="E62" s="44" t="s">
        <v>650</v>
      </c>
      <c r="F62" s="129"/>
      <c r="G62" s="159">
        <f t="shared" si="5"/>
        <v>0</v>
      </c>
      <c r="H62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</v>
      </c>
      <c r="I62" s="143">
        <v>0</v>
      </c>
      <c r="J62" s="52">
        <v>0</v>
      </c>
      <c r="K62" s="228">
        <v>1</v>
      </c>
      <c r="L62" s="229">
        <v>0</v>
      </c>
      <c r="M62" s="130">
        <v>0</v>
      </c>
      <c r="N62" s="140">
        <v>0</v>
      </c>
      <c r="O62" s="130">
        <f t="shared" si="9"/>
        <v>0</v>
      </c>
      <c r="P62" s="137">
        <f t="shared" si="6"/>
        <v>0</v>
      </c>
      <c r="Q62" s="138">
        <f t="shared" si="7"/>
        <v>0</v>
      </c>
      <c r="R62" s="144">
        <f t="shared" si="8"/>
        <v>0</v>
      </c>
      <c r="S62" s="146"/>
      <c r="T62" s="45"/>
      <c r="U62" s="46"/>
      <c r="V62" s="283"/>
      <c r="W62" s="46"/>
      <c r="X62" s="46"/>
      <c r="Y62" s="45"/>
      <c r="Z62" s="46"/>
      <c r="AA62" s="283"/>
      <c r="AB62" s="45"/>
      <c r="AC62" s="45"/>
      <c r="AD62" s="45"/>
      <c r="AE62" s="46"/>
      <c r="AF62" s="44"/>
      <c r="AG62" s="45"/>
      <c r="AH62" s="46"/>
      <c r="AI62" s="46"/>
      <c r="AJ62" s="45"/>
      <c r="AK62" s="283"/>
      <c r="AL62" s="44"/>
      <c r="AM62" s="45"/>
      <c r="AN62" s="46"/>
      <c r="AO62" s="283"/>
      <c r="AP62" s="44"/>
      <c r="AQ62" s="46"/>
      <c r="AR62" s="45"/>
      <c r="AS62" s="277"/>
    </row>
    <row r="63" spans="1:45" x14ac:dyDescent="0.25">
      <c r="A63" s="186" t="s">
        <v>588</v>
      </c>
      <c r="B63" s="157" t="s">
        <v>35</v>
      </c>
      <c r="C63" s="42" t="s">
        <v>672</v>
      </c>
      <c r="D63" s="42" t="s">
        <v>673</v>
      </c>
      <c r="E63" s="42" t="s">
        <v>498</v>
      </c>
      <c r="F63" s="129"/>
      <c r="G63" s="197">
        <f t="shared" si="5"/>
        <v>0</v>
      </c>
      <c r="H63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63" s="196">
        <v>0</v>
      </c>
      <c r="J63" s="52">
        <v>0</v>
      </c>
      <c r="K63" s="228">
        <v>0</v>
      </c>
      <c r="L63" s="229">
        <v>0</v>
      </c>
      <c r="M63" s="197">
        <v>0</v>
      </c>
      <c r="N63" s="140">
        <v>0</v>
      </c>
      <c r="O63" s="197">
        <f t="shared" si="9"/>
        <v>0</v>
      </c>
      <c r="P63" s="137">
        <f t="shared" si="6"/>
        <v>0</v>
      </c>
      <c r="Q63" s="138">
        <f t="shared" si="7"/>
        <v>0</v>
      </c>
      <c r="R63" s="144">
        <f t="shared" si="8"/>
        <v>0</v>
      </c>
      <c r="S63" s="198"/>
      <c r="T63" s="45"/>
      <c r="U63" s="46"/>
      <c r="V63" s="283"/>
      <c r="W63" s="46"/>
      <c r="X63" s="46"/>
      <c r="Y63" s="45"/>
      <c r="Z63" s="46"/>
      <c r="AA63" s="283"/>
      <c r="AB63" s="45"/>
      <c r="AC63" s="45"/>
      <c r="AD63" s="45"/>
      <c r="AE63" s="46"/>
      <c r="AF63" s="44"/>
      <c r="AG63" s="45"/>
      <c r="AH63" s="46"/>
      <c r="AI63" s="46"/>
      <c r="AJ63" s="45"/>
      <c r="AK63" s="283"/>
      <c r="AL63" s="44"/>
      <c r="AM63" s="45"/>
      <c r="AN63" s="46"/>
      <c r="AO63" s="283"/>
      <c r="AP63" s="44"/>
      <c r="AQ63" s="46"/>
      <c r="AR63" s="45"/>
      <c r="AS63" s="277"/>
    </row>
    <row r="64" spans="1:45" x14ac:dyDescent="0.25">
      <c r="A64" s="186" t="s">
        <v>588</v>
      </c>
      <c r="B64" s="157" t="s">
        <v>35</v>
      </c>
      <c r="C64" s="42" t="s">
        <v>671</v>
      </c>
      <c r="D64" s="42" t="s">
        <v>46</v>
      </c>
      <c r="E64" s="42" t="s">
        <v>27</v>
      </c>
      <c r="F64" s="129"/>
      <c r="G64" s="197">
        <f t="shared" si="5"/>
        <v>0</v>
      </c>
      <c r="H64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64" s="196">
        <v>0</v>
      </c>
      <c r="J64" s="52">
        <v>0</v>
      </c>
      <c r="K64" s="228">
        <v>0</v>
      </c>
      <c r="L64" s="229">
        <v>0</v>
      </c>
      <c r="M64" s="197">
        <v>0</v>
      </c>
      <c r="N64" s="140">
        <v>0</v>
      </c>
      <c r="O64" s="197">
        <f t="shared" si="9"/>
        <v>0</v>
      </c>
      <c r="P64" s="137">
        <f t="shared" si="6"/>
        <v>0</v>
      </c>
      <c r="Q64" s="138">
        <f t="shared" si="7"/>
        <v>0</v>
      </c>
      <c r="R64" s="144">
        <f t="shared" si="8"/>
        <v>0</v>
      </c>
      <c r="S64" s="198"/>
      <c r="T64" s="45"/>
      <c r="U64" s="46"/>
      <c r="V64" s="283"/>
      <c r="W64" s="46"/>
      <c r="X64" s="46"/>
      <c r="Y64" s="45"/>
      <c r="Z64" s="46"/>
      <c r="AA64" s="283"/>
      <c r="AB64" s="45"/>
      <c r="AC64" s="45"/>
      <c r="AD64" s="45"/>
      <c r="AE64" s="46"/>
      <c r="AF64" s="44"/>
      <c r="AG64" s="45"/>
      <c r="AH64" s="46"/>
      <c r="AI64" s="46"/>
      <c r="AJ64" s="45"/>
      <c r="AK64" s="283"/>
      <c r="AL64" s="44"/>
      <c r="AM64" s="45"/>
      <c r="AN64" s="46"/>
      <c r="AO64" s="283"/>
      <c r="AP64" s="44"/>
      <c r="AQ64" s="46"/>
      <c r="AR64" s="45"/>
      <c r="AS64" s="277"/>
    </row>
    <row r="65" spans="1:45" x14ac:dyDescent="0.25">
      <c r="A65" s="186" t="s">
        <v>588</v>
      </c>
      <c r="B65" s="157" t="s">
        <v>35</v>
      </c>
      <c r="C65" s="42" t="s">
        <v>655</v>
      </c>
      <c r="D65" s="42" t="s">
        <v>417</v>
      </c>
      <c r="E65" s="42" t="s">
        <v>27</v>
      </c>
      <c r="F65" s="129"/>
      <c r="G65" s="197">
        <f t="shared" si="5"/>
        <v>0</v>
      </c>
      <c r="H65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65" s="196">
        <v>0</v>
      </c>
      <c r="J65" s="52">
        <v>0</v>
      </c>
      <c r="K65" s="228">
        <v>0</v>
      </c>
      <c r="L65" s="229">
        <v>0</v>
      </c>
      <c r="M65" s="197">
        <v>0</v>
      </c>
      <c r="N65" s="140">
        <v>0</v>
      </c>
      <c r="O65" s="197">
        <f t="shared" si="9"/>
        <v>0</v>
      </c>
      <c r="P65" s="137">
        <f t="shared" si="6"/>
        <v>0</v>
      </c>
      <c r="Q65" s="138">
        <f t="shared" si="7"/>
        <v>0</v>
      </c>
      <c r="R65" s="144">
        <f t="shared" si="8"/>
        <v>0</v>
      </c>
      <c r="S65" s="198"/>
      <c r="T65" s="45"/>
      <c r="U65" s="46"/>
      <c r="V65" s="283"/>
      <c r="W65" s="46"/>
      <c r="X65" s="46"/>
      <c r="Y65" s="45"/>
      <c r="Z65" s="46"/>
      <c r="AA65" s="283"/>
      <c r="AB65" s="45"/>
      <c r="AC65" s="45"/>
      <c r="AD65" s="45"/>
      <c r="AE65" s="46"/>
      <c r="AF65" s="44"/>
      <c r="AG65" s="45"/>
      <c r="AH65" s="46"/>
      <c r="AI65" s="46"/>
      <c r="AJ65" s="45"/>
      <c r="AK65" s="283"/>
      <c r="AL65" s="44"/>
      <c r="AM65" s="45"/>
      <c r="AN65" s="46"/>
      <c r="AO65" s="283"/>
      <c r="AP65" s="44"/>
      <c r="AQ65" s="46"/>
      <c r="AR65" s="45"/>
      <c r="AS65" s="277"/>
    </row>
    <row r="66" spans="1:45" x14ac:dyDescent="0.25">
      <c r="A66" s="154" t="s">
        <v>588</v>
      </c>
      <c r="B66" s="157" t="s">
        <v>35</v>
      </c>
      <c r="C66" s="42" t="s">
        <v>655</v>
      </c>
      <c r="D66" s="42" t="s">
        <v>601</v>
      </c>
      <c r="E66" s="42" t="s">
        <v>27</v>
      </c>
      <c r="F66" s="129"/>
      <c r="G66" s="197">
        <f t="shared" ref="G66:G92" si="10">SUM(O66,P66,R66)</f>
        <v>0</v>
      </c>
      <c r="H66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66" s="196">
        <v>0</v>
      </c>
      <c r="J66" s="52">
        <v>0</v>
      </c>
      <c r="K66" s="228">
        <v>0</v>
      </c>
      <c r="L66" s="229">
        <v>0</v>
      </c>
      <c r="M66" s="197">
        <v>0</v>
      </c>
      <c r="N66" s="140">
        <v>0</v>
      </c>
      <c r="O66" s="197">
        <f t="shared" si="9"/>
        <v>0</v>
      </c>
      <c r="P66" s="137">
        <f t="shared" ref="P66:P92" si="11">SUM(T66,Y66,AB66,AD66,AG66,AM66,AR66,AS66)</f>
        <v>0</v>
      </c>
      <c r="Q66" s="138">
        <f t="shared" ref="Q66:Q92" si="12">SUM(U66,W66,Z66, AE66, AH66, AN66, AQ66)</f>
        <v>0</v>
      </c>
      <c r="R66" s="144">
        <f t="shared" ref="R66:R92" si="13">SUM(V66,AA66,AK66,AO66)</f>
        <v>0</v>
      </c>
      <c r="S66" s="198"/>
      <c r="T66" s="45"/>
      <c r="U66" s="46"/>
      <c r="V66" s="283"/>
      <c r="W66" s="46"/>
      <c r="X66" s="46"/>
      <c r="Y66" s="45"/>
      <c r="Z66" s="46"/>
      <c r="AA66" s="283"/>
      <c r="AB66" s="45"/>
      <c r="AC66" s="45"/>
      <c r="AD66" s="45"/>
      <c r="AE66" s="46"/>
      <c r="AF66" s="44"/>
      <c r="AG66" s="45"/>
      <c r="AH66" s="46"/>
      <c r="AI66" s="46"/>
      <c r="AJ66" s="45"/>
      <c r="AK66" s="283"/>
      <c r="AL66" s="44"/>
      <c r="AM66" s="45"/>
      <c r="AN66" s="46"/>
      <c r="AO66" s="283"/>
      <c r="AP66" s="44"/>
      <c r="AQ66" s="46"/>
      <c r="AR66" s="45"/>
      <c r="AS66" s="277"/>
    </row>
    <row r="67" spans="1:45" x14ac:dyDescent="0.25">
      <c r="A67" s="154" t="s">
        <v>588</v>
      </c>
      <c r="B67" s="157" t="s">
        <v>35</v>
      </c>
      <c r="C67" s="42" t="s">
        <v>664</v>
      </c>
      <c r="D67" s="42" t="s">
        <v>665</v>
      </c>
      <c r="E67" s="42" t="s">
        <v>27</v>
      </c>
      <c r="F67" s="129"/>
      <c r="G67" s="197">
        <f t="shared" si="10"/>
        <v>0</v>
      </c>
      <c r="H67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67" s="196">
        <v>0</v>
      </c>
      <c r="J67" s="52">
        <v>0</v>
      </c>
      <c r="K67" s="228">
        <v>0</v>
      </c>
      <c r="L67" s="229">
        <v>0</v>
      </c>
      <c r="M67" s="197">
        <v>0</v>
      </c>
      <c r="N67" s="140">
        <v>0</v>
      </c>
      <c r="O67" s="197">
        <f t="shared" si="9"/>
        <v>0</v>
      </c>
      <c r="P67" s="137">
        <f t="shared" si="11"/>
        <v>0</v>
      </c>
      <c r="Q67" s="138">
        <f t="shared" si="12"/>
        <v>0</v>
      </c>
      <c r="R67" s="144">
        <f t="shared" si="13"/>
        <v>0</v>
      </c>
      <c r="S67" s="198"/>
      <c r="T67" s="45"/>
      <c r="U67" s="46"/>
      <c r="V67" s="283"/>
      <c r="W67" s="46"/>
      <c r="X67" s="46"/>
      <c r="Y67" s="45"/>
      <c r="Z67" s="46"/>
      <c r="AA67" s="283"/>
      <c r="AB67" s="45"/>
      <c r="AC67" s="45"/>
      <c r="AD67" s="45"/>
      <c r="AE67" s="46"/>
      <c r="AF67" s="44"/>
      <c r="AG67" s="45"/>
      <c r="AH67" s="46"/>
      <c r="AI67" s="46"/>
      <c r="AJ67" s="45"/>
      <c r="AK67" s="283"/>
      <c r="AL67" s="44"/>
      <c r="AM67" s="45"/>
      <c r="AN67" s="46"/>
      <c r="AO67" s="283"/>
      <c r="AP67" s="44"/>
      <c r="AQ67" s="46"/>
      <c r="AR67" s="45"/>
      <c r="AS67" s="277"/>
    </row>
    <row r="68" spans="1:45" x14ac:dyDescent="0.25">
      <c r="A68" s="154" t="s">
        <v>588</v>
      </c>
      <c r="B68" s="157" t="s">
        <v>35</v>
      </c>
      <c r="C68" s="42" t="s">
        <v>657</v>
      </c>
      <c r="D68" s="42" t="s">
        <v>658</v>
      </c>
      <c r="E68" s="42" t="s">
        <v>262</v>
      </c>
      <c r="F68" s="129"/>
      <c r="G68" s="197">
        <f t="shared" si="10"/>
        <v>0</v>
      </c>
      <c r="H68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68" s="196">
        <v>0</v>
      </c>
      <c r="J68" s="52">
        <v>0</v>
      </c>
      <c r="K68" s="228">
        <v>0</v>
      </c>
      <c r="L68" s="229">
        <v>0</v>
      </c>
      <c r="M68" s="197">
        <v>0</v>
      </c>
      <c r="N68" s="140">
        <v>0</v>
      </c>
      <c r="O68" s="197">
        <f t="shared" si="9"/>
        <v>0</v>
      </c>
      <c r="P68" s="137">
        <f t="shared" si="11"/>
        <v>0</v>
      </c>
      <c r="Q68" s="138">
        <f t="shared" si="12"/>
        <v>0</v>
      </c>
      <c r="R68" s="144">
        <f t="shared" si="13"/>
        <v>0</v>
      </c>
      <c r="S68" s="198"/>
      <c r="T68" s="45"/>
      <c r="U68" s="46"/>
      <c r="V68" s="283"/>
      <c r="W68" s="46"/>
      <c r="X68" s="46"/>
      <c r="Y68" s="45"/>
      <c r="Z68" s="46"/>
      <c r="AA68" s="283"/>
      <c r="AB68" s="45"/>
      <c r="AC68" s="45"/>
      <c r="AD68" s="45"/>
      <c r="AE68" s="46"/>
      <c r="AF68" s="44"/>
      <c r="AG68" s="45"/>
      <c r="AH68" s="46"/>
      <c r="AI68" s="46"/>
      <c r="AJ68" s="45"/>
      <c r="AK68" s="283"/>
      <c r="AL68" s="44"/>
      <c r="AM68" s="45"/>
      <c r="AN68" s="46"/>
      <c r="AO68" s="283"/>
      <c r="AP68" s="44"/>
      <c r="AQ68" s="46"/>
      <c r="AR68" s="45"/>
      <c r="AS68" s="277"/>
    </row>
    <row r="69" spans="1:45" x14ac:dyDescent="0.25">
      <c r="A69" s="154" t="s">
        <v>588</v>
      </c>
      <c r="B69" s="157" t="s">
        <v>35</v>
      </c>
      <c r="C69" s="42" t="s">
        <v>663</v>
      </c>
      <c r="D69" s="42" t="s">
        <v>40</v>
      </c>
      <c r="E69" s="42" t="s">
        <v>77</v>
      </c>
      <c r="F69" s="129"/>
      <c r="G69" s="197">
        <f t="shared" si="10"/>
        <v>0</v>
      </c>
      <c r="H69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69" s="196">
        <v>0</v>
      </c>
      <c r="J69" s="52">
        <v>0</v>
      </c>
      <c r="K69" s="228">
        <v>0</v>
      </c>
      <c r="L69" s="229">
        <v>0</v>
      </c>
      <c r="M69" s="197">
        <v>0</v>
      </c>
      <c r="N69" s="140">
        <v>0</v>
      </c>
      <c r="O69" s="197">
        <f t="shared" si="9"/>
        <v>0</v>
      </c>
      <c r="P69" s="137">
        <f t="shared" si="11"/>
        <v>0</v>
      </c>
      <c r="Q69" s="138">
        <f t="shared" si="12"/>
        <v>0</v>
      </c>
      <c r="R69" s="144">
        <f t="shared" si="13"/>
        <v>0</v>
      </c>
      <c r="S69" s="198"/>
      <c r="T69" s="45"/>
      <c r="U69" s="46"/>
      <c r="V69" s="283"/>
      <c r="W69" s="46"/>
      <c r="X69" s="46"/>
      <c r="Y69" s="45"/>
      <c r="Z69" s="46"/>
      <c r="AA69" s="283"/>
      <c r="AB69" s="45"/>
      <c r="AC69" s="45"/>
      <c r="AD69" s="45"/>
      <c r="AE69" s="46"/>
      <c r="AF69" s="44"/>
      <c r="AG69" s="45"/>
      <c r="AH69" s="46"/>
      <c r="AI69" s="46"/>
      <c r="AJ69" s="45"/>
      <c r="AK69" s="283"/>
      <c r="AL69" s="44"/>
      <c r="AM69" s="45"/>
      <c r="AN69" s="46"/>
      <c r="AO69" s="283"/>
      <c r="AP69" s="44"/>
      <c r="AQ69" s="46"/>
      <c r="AR69" s="45"/>
      <c r="AS69" s="277"/>
    </row>
    <row r="70" spans="1:45" x14ac:dyDescent="0.25">
      <c r="A70" s="154" t="s">
        <v>588</v>
      </c>
      <c r="B70" s="157" t="s">
        <v>35</v>
      </c>
      <c r="C70" s="42" t="s">
        <v>690</v>
      </c>
      <c r="D70" s="42" t="s">
        <v>691</v>
      </c>
      <c r="E70" s="42" t="s">
        <v>77</v>
      </c>
      <c r="F70" s="129"/>
      <c r="G70" s="197">
        <f t="shared" si="10"/>
        <v>0</v>
      </c>
      <c r="H70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70" s="196">
        <v>0</v>
      </c>
      <c r="J70" s="52">
        <v>0</v>
      </c>
      <c r="K70" s="228">
        <v>0</v>
      </c>
      <c r="L70" s="229">
        <v>0</v>
      </c>
      <c r="M70" s="197">
        <v>0</v>
      </c>
      <c r="N70" s="140">
        <v>0</v>
      </c>
      <c r="O70" s="197">
        <f t="shared" ref="O70:O92" si="14">SUM(Q70,S70,X70,AC70,AF70,AI70, AJ70,AL70,AP70)</f>
        <v>0</v>
      </c>
      <c r="P70" s="137">
        <f t="shared" si="11"/>
        <v>0</v>
      </c>
      <c r="Q70" s="138">
        <f t="shared" si="12"/>
        <v>0</v>
      </c>
      <c r="R70" s="144">
        <f t="shared" si="13"/>
        <v>0</v>
      </c>
      <c r="S70" s="198"/>
      <c r="T70" s="45"/>
      <c r="U70" s="46"/>
      <c r="V70" s="283"/>
      <c r="W70" s="46"/>
      <c r="X70" s="46"/>
      <c r="Y70" s="45"/>
      <c r="Z70" s="46"/>
      <c r="AA70" s="283"/>
      <c r="AB70" s="45"/>
      <c r="AC70" s="45"/>
      <c r="AD70" s="45"/>
      <c r="AE70" s="46"/>
      <c r="AF70" s="44"/>
      <c r="AG70" s="45"/>
      <c r="AH70" s="46"/>
      <c r="AI70" s="46"/>
      <c r="AJ70" s="45"/>
      <c r="AK70" s="283"/>
      <c r="AL70" s="44"/>
      <c r="AM70" s="45"/>
      <c r="AN70" s="46"/>
      <c r="AO70" s="283"/>
      <c r="AP70" s="44"/>
      <c r="AQ70" s="46"/>
      <c r="AR70" s="45"/>
      <c r="AS70" s="277"/>
    </row>
    <row r="71" spans="1:45" x14ac:dyDescent="0.25">
      <c r="A71" s="154" t="s">
        <v>588</v>
      </c>
      <c r="B71" s="157" t="s">
        <v>35</v>
      </c>
      <c r="C71" s="42" t="s">
        <v>659</v>
      </c>
      <c r="D71" s="42" t="s">
        <v>660</v>
      </c>
      <c r="E71" s="42" t="s">
        <v>155</v>
      </c>
      <c r="F71" s="129"/>
      <c r="G71" s="197">
        <f t="shared" si="10"/>
        <v>0</v>
      </c>
      <c r="H71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71" s="196">
        <v>0</v>
      </c>
      <c r="J71" s="52">
        <v>0</v>
      </c>
      <c r="K71" s="228">
        <v>0</v>
      </c>
      <c r="L71" s="229">
        <v>0</v>
      </c>
      <c r="M71" s="197">
        <v>0</v>
      </c>
      <c r="N71" s="140">
        <v>0</v>
      </c>
      <c r="O71" s="197">
        <f t="shared" si="14"/>
        <v>0</v>
      </c>
      <c r="P71" s="137">
        <f t="shared" si="11"/>
        <v>0</v>
      </c>
      <c r="Q71" s="138">
        <f t="shared" si="12"/>
        <v>0</v>
      </c>
      <c r="R71" s="144">
        <f t="shared" si="13"/>
        <v>0</v>
      </c>
      <c r="S71" s="198"/>
      <c r="T71" s="45"/>
      <c r="U71" s="46"/>
      <c r="V71" s="283"/>
      <c r="W71" s="46"/>
      <c r="X71" s="46"/>
      <c r="Y71" s="45"/>
      <c r="Z71" s="46"/>
      <c r="AA71" s="283"/>
      <c r="AB71" s="45"/>
      <c r="AC71" s="45"/>
      <c r="AD71" s="45"/>
      <c r="AE71" s="46"/>
      <c r="AF71" s="44"/>
      <c r="AG71" s="45"/>
      <c r="AH71" s="46"/>
      <c r="AI71" s="46"/>
      <c r="AJ71" s="45"/>
      <c r="AK71" s="283"/>
      <c r="AL71" s="44"/>
      <c r="AM71" s="45"/>
      <c r="AN71" s="46"/>
      <c r="AO71" s="283"/>
      <c r="AP71" s="44"/>
      <c r="AQ71" s="46"/>
      <c r="AR71" s="45"/>
      <c r="AS71" s="277"/>
    </row>
    <row r="72" spans="1:45" x14ac:dyDescent="0.25">
      <c r="A72" s="154" t="s">
        <v>588</v>
      </c>
      <c r="B72" s="157" t="s">
        <v>35</v>
      </c>
      <c r="C72" s="42" t="s">
        <v>679</v>
      </c>
      <c r="D72" s="42" t="s">
        <v>76</v>
      </c>
      <c r="E72" s="42" t="s">
        <v>52</v>
      </c>
      <c r="F72" s="129"/>
      <c r="G72" s="197">
        <f t="shared" si="10"/>
        <v>0</v>
      </c>
      <c r="H72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72" s="196">
        <v>0</v>
      </c>
      <c r="J72" s="52">
        <v>0</v>
      </c>
      <c r="K72" s="228">
        <v>0</v>
      </c>
      <c r="L72" s="229">
        <v>0</v>
      </c>
      <c r="M72" s="197">
        <v>0</v>
      </c>
      <c r="N72" s="140">
        <v>0</v>
      </c>
      <c r="O72" s="197">
        <f t="shared" si="14"/>
        <v>0</v>
      </c>
      <c r="P72" s="137">
        <f t="shared" si="11"/>
        <v>0</v>
      </c>
      <c r="Q72" s="138">
        <f t="shared" si="12"/>
        <v>0</v>
      </c>
      <c r="R72" s="144">
        <f t="shared" si="13"/>
        <v>0</v>
      </c>
      <c r="S72" s="198"/>
      <c r="T72" s="45"/>
      <c r="U72" s="46"/>
      <c r="V72" s="283"/>
      <c r="W72" s="46"/>
      <c r="X72" s="46"/>
      <c r="Y72" s="45"/>
      <c r="Z72" s="46"/>
      <c r="AA72" s="283"/>
      <c r="AB72" s="45"/>
      <c r="AC72" s="45"/>
      <c r="AD72" s="45"/>
      <c r="AE72" s="46"/>
      <c r="AF72" s="44"/>
      <c r="AG72" s="45"/>
      <c r="AH72" s="46"/>
      <c r="AI72" s="46"/>
      <c r="AJ72" s="45"/>
      <c r="AK72" s="283"/>
      <c r="AL72" s="44"/>
      <c r="AM72" s="45"/>
      <c r="AN72" s="46"/>
      <c r="AO72" s="283"/>
      <c r="AP72" s="44"/>
      <c r="AQ72" s="46"/>
      <c r="AR72" s="45"/>
      <c r="AS72" s="277"/>
    </row>
    <row r="73" spans="1:45" x14ac:dyDescent="0.25">
      <c r="A73" s="154" t="s">
        <v>588</v>
      </c>
      <c r="B73" s="157" t="s">
        <v>35</v>
      </c>
      <c r="C73" s="42" t="s">
        <v>670</v>
      </c>
      <c r="D73" s="42" t="s">
        <v>127</v>
      </c>
      <c r="E73" s="42" t="s">
        <v>52</v>
      </c>
      <c r="F73" s="129"/>
      <c r="G73" s="197">
        <f t="shared" si="10"/>
        <v>0</v>
      </c>
      <c r="H73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73" s="196">
        <v>0</v>
      </c>
      <c r="J73" s="52">
        <v>0</v>
      </c>
      <c r="K73" s="228">
        <v>0</v>
      </c>
      <c r="L73" s="229">
        <v>0</v>
      </c>
      <c r="M73" s="197">
        <v>0</v>
      </c>
      <c r="N73" s="140">
        <v>0</v>
      </c>
      <c r="O73" s="197">
        <f t="shared" si="14"/>
        <v>0</v>
      </c>
      <c r="P73" s="137">
        <f t="shared" si="11"/>
        <v>0</v>
      </c>
      <c r="Q73" s="138">
        <f t="shared" si="12"/>
        <v>0</v>
      </c>
      <c r="R73" s="144">
        <f t="shared" si="13"/>
        <v>0</v>
      </c>
      <c r="S73" s="198"/>
      <c r="T73" s="45"/>
      <c r="U73" s="46"/>
      <c r="V73" s="283"/>
      <c r="W73" s="46"/>
      <c r="X73" s="46"/>
      <c r="Y73" s="45"/>
      <c r="Z73" s="46"/>
      <c r="AA73" s="283"/>
      <c r="AB73" s="45"/>
      <c r="AC73" s="45"/>
      <c r="AD73" s="45"/>
      <c r="AE73" s="46"/>
      <c r="AF73" s="44"/>
      <c r="AG73" s="45"/>
      <c r="AH73" s="46"/>
      <c r="AI73" s="46"/>
      <c r="AJ73" s="45"/>
      <c r="AK73" s="283"/>
      <c r="AL73" s="44"/>
      <c r="AM73" s="45"/>
      <c r="AN73" s="46"/>
      <c r="AO73" s="283"/>
      <c r="AP73" s="44"/>
      <c r="AQ73" s="46"/>
      <c r="AR73" s="45"/>
      <c r="AS73" s="277"/>
    </row>
    <row r="74" spans="1:45" x14ac:dyDescent="0.25">
      <c r="A74" s="154" t="s">
        <v>588</v>
      </c>
      <c r="B74" s="157" t="s">
        <v>35</v>
      </c>
      <c r="C74" s="42" t="s">
        <v>696</v>
      </c>
      <c r="D74" s="42" t="s">
        <v>697</v>
      </c>
      <c r="E74" s="42" t="s">
        <v>52</v>
      </c>
      <c r="F74" s="129"/>
      <c r="G74" s="197">
        <f t="shared" si="10"/>
        <v>0</v>
      </c>
      <c r="H74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74" s="196">
        <v>0</v>
      </c>
      <c r="J74" s="52">
        <v>0</v>
      </c>
      <c r="K74" s="228">
        <v>0</v>
      </c>
      <c r="L74" s="229">
        <v>0</v>
      </c>
      <c r="M74" s="197">
        <v>0</v>
      </c>
      <c r="N74" s="140">
        <v>0</v>
      </c>
      <c r="O74" s="197">
        <f t="shared" si="14"/>
        <v>0</v>
      </c>
      <c r="P74" s="137">
        <f t="shared" si="11"/>
        <v>0</v>
      </c>
      <c r="Q74" s="138">
        <f t="shared" si="12"/>
        <v>0</v>
      </c>
      <c r="R74" s="144">
        <f t="shared" si="13"/>
        <v>0</v>
      </c>
      <c r="S74" s="198"/>
      <c r="T74" s="45"/>
      <c r="U74" s="46"/>
      <c r="V74" s="283"/>
      <c r="W74" s="46"/>
      <c r="X74" s="46"/>
      <c r="Y74" s="45"/>
      <c r="Z74" s="46"/>
      <c r="AA74" s="283"/>
      <c r="AB74" s="45"/>
      <c r="AC74" s="45"/>
      <c r="AD74" s="45"/>
      <c r="AE74" s="46"/>
      <c r="AF74" s="44"/>
      <c r="AG74" s="45"/>
      <c r="AH74" s="46"/>
      <c r="AI74" s="46"/>
      <c r="AJ74" s="45"/>
      <c r="AK74" s="283"/>
      <c r="AL74" s="44"/>
      <c r="AM74" s="45"/>
      <c r="AN74" s="46"/>
      <c r="AO74" s="283"/>
      <c r="AP74" s="44"/>
      <c r="AQ74" s="46"/>
      <c r="AR74" s="45"/>
      <c r="AS74" s="277"/>
    </row>
    <row r="75" spans="1:45" x14ac:dyDescent="0.25">
      <c r="A75" s="154" t="s">
        <v>588</v>
      </c>
      <c r="B75" s="157" t="s">
        <v>35</v>
      </c>
      <c r="C75" s="42" t="s">
        <v>676</v>
      </c>
      <c r="D75" s="42" t="s">
        <v>677</v>
      </c>
      <c r="E75" s="42" t="s">
        <v>678</v>
      </c>
      <c r="F75" s="129"/>
      <c r="G75" s="197">
        <f t="shared" si="10"/>
        <v>0</v>
      </c>
      <c r="H75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75" s="196">
        <v>0</v>
      </c>
      <c r="J75" s="52">
        <v>0</v>
      </c>
      <c r="K75" s="228">
        <v>0</v>
      </c>
      <c r="L75" s="229">
        <v>0</v>
      </c>
      <c r="M75" s="197">
        <v>0</v>
      </c>
      <c r="N75" s="140">
        <v>0</v>
      </c>
      <c r="O75" s="197">
        <f t="shared" si="14"/>
        <v>0</v>
      </c>
      <c r="P75" s="137">
        <f t="shared" si="11"/>
        <v>0</v>
      </c>
      <c r="Q75" s="138">
        <f t="shared" si="12"/>
        <v>0</v>
      </c>
      <c r="R75" s="144">
        <f t="shared" si="13"/>
        <v>0</v>
      </c>
      <c r="S75" s="198"/>
      <c r="T75" s="45"/>
      <c r="U75" s="46"/>
      <c r="V75" s="283"/>
      <c r="W75" s="46"/>
      <c r="X75" s="46"/>
      <c r="Y75" s="45"/>
      <c r="Z75" s="46"/>
      <c r="AA75" s="283"/>
      <c r="AB75" s="45"/>
      <c r="AC75" s="45"/>
      <c r="AD75" s="45"/>
      <c r="AE75" s="46"/>
      <c r="AF75" s="44"/>
      <c r="AG75" s="45"/>
      <c r="AH75" s="46"/>
      <c r="AI75" s="46"/>
      <c r="AJ75" s="45"/>
      <c r="AK75" s="283"/>
      <c r="AL75" s="44"/>
      <c r="AM75" s="45"/>
      <c r="AN75" s="46"/>
      <c r="AO75" s="283"/>
      <c r="AP75" s="44"/>
      <c r="AQ75" s="46"/>
      <c r="AR75" s="45"/>
      <c r="AS75" s="277"/>
    </row>
    <row r="76" spans="1:45" x14ac:dyDescent="0.25">
      <c r="A76" s="154" t="s">
        <v>588</v>
      </c>
      <c r="B76" s="157" t="s">
        <v>35</v>
      </c>
      <c r="C76" s="42" t="s">
        <v>688</v>
      </c>
      <c r="D76" s="42" t="s">
        <v>689</v>
      </c>
      <c r="E76" s="42" t="s">
        <v>86</v>
      </c>
      <c r="F76" s="129"/>
      <c r="G76" s="197">
        <f t="shared" si="10"/>
        <v>0</v>
      </c>
      <c r="H76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76" s="196">
        <v>0</v>
      </c>
      <c r="J76" s="52">
        <v>0</v>
      </c>
      <c r="K76" s="228">
        <v>0</v>
      </c>
      <c r="L76" s="229">
        <v>0</v>
      </c>
      <c r="M76" s="197">
        <v>0</v>
      </c>
      <c r="N76" s="140">
        <v>0</v>
      </c>
      <c r="O76" s="197">
        <f t="shared" si="14"/>
        <v>0</v>
      </c>
      <c r="P76" s="137">
        <f t="shared" si="11"/>
        <v>0</v>
      </c>
      <c r="Q76" s="138">
        <f t="shared" si="12"/>
        <v>0</v>
      </c>
      <c r="R76" s="144">
        <f t="shared" si="13"/>
        <v>0</v>
      </c>
      <c r="S76" s="198"/>
      <c r="T76" s="45"/>
      <c r="U76" s="46"/>
      <c r="V76" s="283"/>
      <c r="W76" s="46"/>
      <c r="X76" s="46"/>
      <c r="Y76" s="45"/>
      <c r="Z76" s="46"/>
      <c r="AA76" s="283"/>
      <c r="AB76" s="45"/>
      <c r="AC76" s="45"/>
      <c r="AD76" s="45"/>
      <c r="AE76" s="46"/>
      <c r="AF76" s="44"/>
      <c r="AG76" s="45"/>
      <c r="AH76" s="46"/>
      <c r="AI76" s="46"/>
      <c r="AJ76" s="45"/>
      <c r="AK76" s="283"/>
      <c r="AL76" s="44"/>
      <c r="AM76" s="45"/>
      <c r="AN76" s="46"/>
      <c r="AO76" s="283"/>
      <c r="AP76" s="44"/>
      <c r="AQ76" s="46"/>
      <c r="AR76" s="45"/>
      <c r="AS76" s="277"/>
    </row>
    <row r="77" spans="1:45" x14ac:dyDescent="0.25">
      <c r="A77" s="154" t="s">
        <v>588</v>
      </c>
      <c r="B77" s="157" t="s">
        <v>35</v>
      </c>
      <c r="C77" s="42" t="s">
        <v>651</v>
      </c>
      <c r="D77" s="42" t="s">
        <v>76</v>
      </c>
      <c r="E77" s="42" t="s">
        <v>363</v>
      </c>
      <c r="F77" s="129"/>
      <c r="G77" s="197">
        <f t="shared" si="10"/>
        <v>0</v>
      </c>
      <c r="H77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77" s="196">
        <v>0</v>
      </c>
      <c r="J77" s="52">
        <v>0</v>
      </c>
      <c r="K77" s="228">
        <v>0</v>
      </c>
      <c r="L77" s="229">
        <v>0</v>
      </c>
      <c r="M77" s="197">
        <v>0</v>
      </c>
      <c r="N77" s="140">
        <v>0</v>
      </c>
      <c r="O77" s="197">
        <f t="shared" si="14"/>
        <v>0</v>
      </c>
      <c r="P77" s="137">
        <f t="shared" si="11"/>
        <v>0</v>
      </c>
      <c r="Q77" s="138">
        <f t="shared" si="12"/>
        <v>0</v>
      </c>
      <c r="R77" s="144">
        <f t="shared" si="13"/>
        <v>0</v>
      </c>
      <c r="S77" s="198"/>
      <c r="T77" s="45"/>
      <c r="U77" s="46"/>
      <c r="V77" s="283"/>
      <c r="W77" s="46"/>
      <c r="X77" s="46"/>
      <c r="Y77" s="45"/>
      <c r="Z77" s="46"/>
      <c r="AA77" s="283"/>
      <c r="AB77" s="45"/>
      <c r="AC77" s="45"/>
      <c r="AD77" s="45"/>
      <c r="AE77" s="46"/>
      <c r="AF77" s="44"/>
      <c r="AG77" s="45"/>
      <c r="AH77" s="46"/>
      <c r="AI77" s="46"/>
      <c r="AJ77" s="45"/>
      <c r="AK77" s="283"/>
      <c r="AL77" s="44"/>
      <c r="AM77" s="45"/>
      <c r="AN77" s="46"/>
      <c r="AO77" s="283"/>
      <c r="AP77" s="44"/>
      <c r="AQ77" s="46"/>
      <c r="AR77" s="45"/>
      <c r="AS77" s="277"/>
    </row>
    <row r="78" spans="1:45" x14ac:dyDescent="0.25">
      <c r="A78" s="325" t="s">
        <v>588</v>
      </c>
      <c r="B78" s="156" t="s">
        <v>35</v>
      </c>
      <c r="C78" s="22" t="s">
        <v>652</v>
      </c>
      <c r="D78" s="22" t="s">
        <v>653</v>
      </c>
      <c r="E78" s="22" t="s">
        <v>363</v>
      </c>
      <c r="F78" s="160"/>
      <c r="G78" s="141">
        <f t="shared" si="10"/>
        <v>0</v>
      </c>
      <c r="H78" s="15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78" s="153">
        <v>0</v>
      </c>
      <c r="J78" s="29">
        <v>0</v>
      </c>
      <c r="K78" s="228">
        <v>0</v>
      </c>
      <c r="L78" s="229">
        <v>0</v>
      </c>
      <c r="M78" s="141">
        <v>0</v>
      </c>
      <c r="N78" s="139">
        <v>0</v>
      </c>
      <c r="O78" s="141">
        <f t="shared" si="14"/>
        <v>0</v>
      </c>
      <c r="P78" s="162">
        <f t="shared" si="11"/>
        <v>0</v>
      </c>
      <c r="Q78" s="163">
        <f t="shared" si="12"/>
        <v>0</v>
      </c>
      <c r="R78" s="164">
        <f t="shared" si="13"/>
        <v>0</v>
      </c>
      <c r="S78" s="165"/>
      <c r="T78" s="147"/>
      <c r="U78" s="148"/>
      <c r="V78" s="288"/>
      <c r="W78" s="148"/>
      <c r="X78" s="148"/>
      <c r="Y78" s="147"/>
      <c r="Z78" s="148"/>
      <c r="AA78" s="288"/>
      <c r="AB78" s="147"/>
      <c r="AC78" s="147"/>
      <c r="AD78" s="147"/>
      <c r="AE78" s="148"/>
      <c r="AF78" s="4"/>
      <c r="AG78" s="147"/>
      <c r="AH78" s="148"/>
      <c r="AI78" s="148"/>
      <c r="AJ78" s="147"/>
      <c r="AK78" s="288"/>
      <c r="AL78" s="4"/>
      <c r="AM78" s="147"/>
      <c r="AN78" s="148"/>
      <c r="AO78" s="288"/>
      <c r="AP78" s="4"/>
      <c r="AQ78" s="148"/>
      <c r="AR78" s="147"/>
      <c r="AS78" s="287"/>
    </row>
    <row r="79" spans="1:45" x14ac:dyDescent="0.25">
      <c r="A79" s="154" t="s">
        <v>588</v>
      </c>
      <c r="B79" s="157" t="s">
        <v>35</v>
      </c>
      <c r="C79" s="42" t="s">
        <v>693</v>
      </c>
      <c r="D79" s="42" t="s">
        <v>49</v>
      </c>
      <c r="E79" s="42" t="s">
        <v>694</v>
      </c>
      <c r="F79" s="129"/>
      <c r="G79" s="197">
        <f t="shared" si="10"/>
        <v>0</v>
      </c>
      <c r="H79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79" s="196">
        <v>0</v>
      </c>
      <c r="J79" s="52">
        <v>0</v>
      </c>
      <c r="K79" s="230">
        <v>0</v>
      </c>
      <c r="L79" s="326">
        <v>0</v>
      </c>
      <c r="M79" s="197">
        <v>0</v>
      </c>
      <c r="N79" s="140">
        <v>0</v>
      </c>
      <c r="O79" s="197">
        <f t="shared" si="14"/>
        <v>0</v>
      </c>
      <c r="P79" s="137">
        <f t="shared" si="11"/>
        <v>0</v>
      </c>
      <c r="Q79" s="138">
        <f t="shared" si="12"/>
        <v>0</v>
      </c>
      <c r="R79" s="144">
        <f t="shared" si="13"/>
        <v>0</v>
      </c>
      <c r="S79" s="198"/>
      <c r="T79" s="45"/>
      <c r="U79" s="46"/>
      <c r="V79" s="283"/>
      <c r="W79" s="46"/>
      <c r="X79" s="46"/>
      <c r="Y79" s="45"/>
      <c r="Z79" s="46"/>
      <c r="AA79" s="283"/>
      <c r="AB79" s="45"/>
      <c r="AC79" s="45"/>
      <c r="AD79" s="45"/>
      <c r="AE79" s="46"/>
      <c r="AF79" s="44"/>
      <c r="AG79" s="45"/>
      <c r="AH79" s="46"/>
      <c r="AI79" s="46"/>
      <c r="AJ79" s="45"/>
      <c r="AK79" s="283"/>
      <c r="AL79" s="44"/>
      <c r="AM79" s="45"/>
      <c r="AN79" s="46"/>
      <c r="AO79" s="283"/>
      <c r="AP79" s="44"/>
      <c r="AQ79" s="46"/>
      <c r="AR79" s="45"/>
      <c r="AS79" s="277"/>
    </row>
    <row r="80" spans="1:45" x14ac:dyDescent="0.25">
      <c r="A80" s="154" t="s">
        <v>588</v>
      </c>
      <c r="B80" s="157" t="s">
        <v>35</v>
      </c>
      <c r="C80" s="42" t="s">
        <v>692</v>
      </c>
      <c r="D80" s="42" t="s">
        <v>310</v>
      </c>
      <c r="E80" s="42" t="s">
        <v>594</v>
      </c>
      <c r="F80" s="129"/>
      <c r="G80" s="197">
        <f t="shared" si="10"/>
        <v>0</v>
      </c>
      <c r="H80" s="5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80" s="196">
        <v>0</v>
      </c>
      <c r="J80" s="52">
        <v>0</v>
      </c>
      <c r="K80" s="230">
        <v>0</v>
      </c>
      <c r="L80" s="326">
        <v>0</v>
      </c>
      <c r="M80" s="197">
        <v>0</v>
      </c>
      <c r="N80" s="140">
        <v>0</v>
      </c>
      <c r="O80" s="197">
        <f t="shared" si="14"/>
        <v>0</v>
      </c>
      <c r="P80" s="137">
        <f t="shared" si="11"/>
        <v>0</v>
      </c>
      <c r="Q80" s="138">
        <f t="shared" si="12"/>
        <v>0</v>
      </c>
      <c r="R80" s="144">
        <f t="shared" si="13"/>
        <v>0</v>
      </c>
      <c r="S80" s="198"/>
      <c r="T80" s="45"/>
      <c r="U80" s="46"/>
      <c r="V80" s="283"/>
      <c r="W80" s="46"/>
      <c r="X80" s="46"/>
      <c r="Y80" s="45"/>
      <c r="Z80" s="46"/>
      <c r="AA80" s="283"/>
      <c r="AB80" s="45"/>
      <c r="AC80" s="45"/>
      <c r="AD80" s="45"/>
      <c r="AE80" s="46"/>
      <c r="AF80" s="44"/>
      <c r="AG80" s="45"/>
      <c r="AH80" s="46"/>
      <c r="AI80" s="46"/>
      <c r="AJ80" s="45"/>
      <c r="AK80" s="283"/>
      <c r="AL80" s="44"/>
      <c r="AM80" s="45"/>
      <c r="AN80" s="46"/>
      <c r="AO80" s="283"/>
      <c r="AP80" s="44"/>
      <c r="AQ80" s="46"/>
      <c r="AR80" s="45"/>
      <c r="AS80" s="277"/>
    </row>
    <row r="81" spans="1:45" x14ac:dyDescent="0.25">
      <c r="A81" s="154" t="s">
        <v>588</v>
      </c>
      <c r="B81" s="157" t="s">
        <v>35</v>
      </c>
      <c r="C81" s="42" t="s">
        <v>683</v>
      </c>
      <c r="D81" s="42" t="s">
        <v>139</v>
      </c>
      <c r="E81" s="42" t="s">
        <v>30</v>
      </c>
      <c r="F81" s="129"/>
      <c r="G81" s="197">
        <f t="shared" si="10"/>
        <v>0</v>
      </c>
      <c r="H81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81" s="8">
        <v>0</v>
      </c>
      <c r="J81" s="52">
        <v>0</v>
      </c>
      <c r="K81" s="230">
        <v>0</v>
      </c>
      <c r="L81" s="326">
        <v>0</v>
      </c>
      <c r="M81" s="197">
        <v>0</v>
      </c>
      <c r="N81" s="32">
        <v>0</v>
      </c>
      <c r="O81" s="9">
        <f t="shared" si="14"/>
        <v>0</v>
      </c>
      <c r="P81" s="137">
        <f t="shared" si="11"/>
        <v>0</v>
      </c>
      <c r="Q81" s="138">
        <f t="shared" si="12"/>
        <v>0</v>
      </c>
      <c r="R81" s="144">
        <f t="shared" si="13"/>
        <v>0</v>
      </c>
      <c r="S81" s="198"/>
      <c r="T81" s="45"/>
      <c r="U81" s="46"/>
      <c r="V81" s="283"/>
      <c r="W81" s="46"/>
      <c r="X81" s="46"/>
      <c r="Y81" s="45"/>
      <c r="Z81" s="46"/>
      <c r="AA81" s="283"/>
      <c r="AB81" s="45"/>
      <c r="AC81" s="45"/>
      <c r="AD81" s="45"/>
      <c r="AE81" s="46"/>
      <c r="AF81" s="44"/>
      <c r="AG81" s="45"/>
      <c r="AH81" s="46"/>
      <c r="AI81" s="46"/>
      <c r="AJ81" s="45"/>
      <c r="AK81" s="283"/>
      <c r="AL81" s="44"/>
      <c r="AM81" s="45"/>
      <c r="AN81" s="46"/>
      <c r="AO81" s="283"/>
      <c r="AP81" s="44"/>
      <c r="AQ81" s="46"/>
      <c r="AR81" s="45"/>
      <c r="AS81" s="277"/>
    </row>
    <row r="82" spans="1:45" x14ac:dyDescent="0.25">
      <c r="A82" s="154" t="s">
        <v>588</v>
      </c>
      <c r="B82" s="157" t="s">
        <v>35</v>
      </c>
      <c r="C82" s="42" t="s">
        <v>680</v>
      </c>
      <c r="D82" s="42" t="s">
        <v>64</v>
      </c>
      <c r="E82" s="42" t="s">
        <v>30</v>
      </c>
      <c r="F82" s="129"/>
      <c r="G82" s="197">
        <f t="shared" si="10"/>
        <v>0</v>
      </c>
      <c r="H82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82" s="8">
        <v>0</v>
      </c>
      <c r="J82" s="52">
        <v>0</v>
      </c>
      <c r="K82" s="230">
        <v>0</v>
      </c>
      <c r="L82" s="326">
        <v>0</v>
      </c>
      <c r="M82" s="197">
        <v>0</v>
      </c>
      <c r="N82" s="32">
        <v>0</v>
      </c>
      <c r="O82" s="9">
        <f t="shared" si="14"/>
        <v>0</v>
      </c>
      <c r="P82" s="137">
        <f t="shared" si="11"/>
        <v>0</v>
      </c>
      <c r="Q82" s="138">
        <f t="shared" si="12"/>
        <v>0</v>
      </c>
      <c r="R82" s="144">
        <f t="shared" si="13"/>
        <v>0</v>
      </c>
      <c r="S82" s="198"/>
      <c r="T82" s="45"/>
      <c r="U82" s="46"/>
      <c r="V82" s="283"/>
      <c r="W82" s="46"/>
      <c r="X82" s="46"/>
      <c r="Y82" s="45"/>
      <c r="Z82" s="46"/>
      <c r="AA82" s="283"/>
      <c r="AB82" s="45"/>
      <c r="AC82" s="45"/>
      <c r="AD82" s="45"/>
      <c r="AE82" s="46"/>
      <c r="AF82" s="44"/>
      <c r="AG82" s="45"/>
      <c r="AH82" s="46"/>
      <c r="AI82" s="46"/>
      <c r="AJ82" s="45"/>
      <c r="AK82" s="283"/>
      <c r="AL82" s="44"/>
      <c r="AM82" s="45"/>
      <c r="AN82" s="46"/>
      <c r="AO82" s="283"/>
      <c r="AP82" s="44"/>
      <c r="AQ82" s="46"/>
      <c r="AR82" s="45"/>
      <c r="AS82" s="277"/>
    </row>
    <row r="83" spans="1:45" x14ac:dyDescent="0.25">
      <c r="A83" s="154" t="s">
        <v>588</v>
      </c>
      <c r="B83" s="157" t="s">
        <v>35</v>
      </c>
      <c r="C83" s="42" t="s">
        <v>666</v>
      </c>
      <c r="D83" s="42" t="s">
        <v>508</v>
      </c>
      <c r="E83" s="42" t="s">
        <v>30</v>
      </c>
      <c r="F83" s="129"/>
      <c r="G83" s="197">
        <f t="shared" si="10"/>
        <v>0</v>
      </c>
      <c r="H83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83" s="8">
        <v>0</v>
      </c>
      <c r="J83" s="52">
        <v>0</v>
      </c>
      <c r="K83" s="230">
        <v>0</v>
      </c>
      <c r="L83" s="326">
        <v>0</v>
      </c>
      <c r="M83" s="197">
        <v>0</v>
      </c>
      <c r="N83" s="32">
        <v>0</v>
      </c>
      <c r="O83" s="9">
        <f t="shared" si="14"/>
        <v>0</v>
      </c>
      <c r="P83" s="137">
        <f t="shared" si="11"/>
        <v>0</v>
      </c>
      <c r="Q83" s="138">
        <f t="shared" si="12"/>
        <v>0</v>
      </c>
      <c r="R83" s="144">
        <f t="shared" si="13"/>
        <v>0</v>
      </c>
      <c r="S83" s="198"/>
      <c r="T83" s="45"/>
      <c r="U83" s="46"/>
      <c r="V83" s="283"/>
      <c r="W83" s="46"/>
      <c r="X83" s="46"/>
      <c r="Y83" s="45"/>
      <c r="Z83" s="46"/>
      <c r="AA83" s="283"/>
      <c r="AB83" s="45"/>
      <c r="AC83" s="45"/>
      <c r="AD83" s="45"/>
      <c r="AE83" s="46"/>
      <c r="AF83" s="44"/>
      <c r="AG83" s="45"/>
      <c r="AH83" s="46"/>
      <c r="AI83" s="46"/>
      <c r="AJ83" s="45"/>
      <c r="AK83" s="283"/>
      <c r="AL83" s="44"/>
      <c r="AM83" s="45"/>
      <c r="AN83" s="46"/>
      <c r="AO83" s="283"/>
      <c r="AP83" s="44"/>
      <c r="AQ83" s="46"/>
      <c r="AR83" s="45"/>
      <c r="AS83" s="277"/>
    </row>
    <row r="84" spans="1:45" x14ac:dyDescent="0.25">
      <c r="A84" s="154" t="s">
        <v>588</v>
      </c>
      <c r="B84" s="157" t="s">
        <v>35</v>
      </c>
      <c r="C84" s="42" t="s">
        <v>682</v>
      </c>
      <c r="D84" s="42" t="s">
        <v>51</v>
      </c>
      <c r="E84" s="42" t="s">
        <v>104</v>
      </c>
      <c r="F84" s="129"/>
      <c r="G84" s="197">
        <f t="shared" si="10"/>
        <v>0</v>
      </c>
      <c r="H84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84" s="8">
        <v>0</v>
      </c>
      <c r="J84" s="52">
        <v>0</v>
      </c>
      <c r="K84" s="230">
        <v>0</v>
      </c>
      <c r="L84" s="326">
        <v>0</v>
      </c>
      <c r="M84" s="197">
        <v>0</v>
      </c>
      <c r="N84" s="32">
        <v>0</v>
      </c>
      <c r="O84" s="9">
        <f t="shared" si="14"/>
        <v>0</v>
      </c>
      <c r="P84" s="137">
        <f t="shared" si="11"/>
        <v>0</v>
      </c>
      <c r="Q84" s="138">
        <f t="shared" si="12"/>
        <v>0</v>
      </c>
      <c r="R84" s="144">
        <f t="shared" si="13"/>
        <v>0</v>
      </c>
      <c r="S84" s="198"/>
      <c r="T84" s="45"/>
      <c r="U84" s="46"/>
      <c r="V84" s="283"/>
      <c r="W84" s="46"/>
      <c r="X84" s="46"/>
      <c r="Y84" s="45"/>
      <c r="Z84" s="46"/>
      <c r="AA84" s="283"/>
      <c r="AB84" s="45"/>
      <c r="AC84" s="45"/>
      <c r="AD84" s="45"/>
      <c r="AE84" s="46"/>
      <c r="AF84" s="44"/>
      <c r="AG84" s="45"/>
      <c r="AH84" s="46"/>
      <c r="AI84" s="46"/>
      <c r="AJ84" s="45"/>
      <c r="AK84" s="283"/>
      <c r="AL84" s="44"/>
      <c r="AM84" s="45"/>
      <c r="AN84" s="46"/>
      <c r="AO84" s="283"/>
      <c r="AP84" s="44"/>
      <c r="AQ84" s="46"/>
      <c r="AR84" s="45"/>
      <c r="AS84" s="277"/>
    </row>
    <row r="85" spans="1:45" x14ac:dyDescent="0.25">
      <c r="A85" s="154" t="s">
        <v>588</v>
      </c>
      <c r="B85" s="157" t="s">
        <v>35</v>
      </c>
      <c r="C85" s="42" t="s">
        <v>138</v>
      </c>
      <c r="D85" s="42" t="s">
        <v>287</v>
      </c>
      <c r="E85" s="42" t="s">
        <v>104</v>
      </c>
      <c r="F85" s="129"/>
      <c r="G85" s="197">
        <f t="shared" si="10"/>
        <v>0</v>
      </c>
      <c r="H85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85" s="8">
        <v>0</v>
      </c>
      <c r="J85" s="52">
        <v>0</v>
      </c>
      <c r="K85" s="230">
        <v>0</v>
      </c>
      <c r="L85" s="326">
        <v>0</v>
      </c>
      <c r="M85" s="197">
        <v>0</v>
      </c>
      <c r="N85" s="32">
        <v>0</v>
      </c>
      <c r="O85" s="9">
        <f t="shared" si="14"/>
        <v>0</v>
      </c>
      <c r="P85" s="137">
        <f t="shared" si="11"/>
        <v>0</v>
      </c>
      <c r="Q85" s="138">
        <f t="shared" si="12"/>
        <v>0</v>
      </c>
      <c r="R85" s="144">
        <f t="shared" si="13"/>
        <v>0</v>
      </c>
      <c r="S85" s="198"/>
      <c r="T85" s="45"/>
      <c r="U85" s="46"/>
      <c r="V85" s="283"/>
      <c r="W85" s="46"/>
      <c r="X85" s="46"/>
      <c r="Y85" s="45"/>
      <c r="Z85" s="46"/>
      <c r="AA85" s="283"/>
      <c r="AB85" s="45"/>
      <c r="AC85" s="45"/>
      <c r="AD85" s="45"/>
      <c r="AE85" s="46"/>
      <c r="AF85" s="44"/>
      <c r="AG85" s="45"/>
      <c r="AH85" s="46"/>
      <c r="AI85" s="46"/>
      <c r="AJ85" s="45"/>
      <c r="AK85" s="283"/>
      <c r="AL85" s="44"/>
      <c r="AM85" s="45"/>
      <c r="AN85" s="46"/>
      <c r="AO85" s="283"/>
      <c r="AP85" s="44"/>
      <c r="AQ85" s="46"/>
      <c r="AR85" s="45"/>
      <c r="AS85" s="277"/>
    </row>
    <row r="86" spans="1:45" x14ac:dyDescent="0.25">
      <c r="A86" s="154" t="s">
        <v>588</v>
      </c>
      <c r="B86" s="157" t="s">
        <v>35</v>
      </c>
      <c r="C86" s="42" t="s">
        <v>695</v>
      </c>
      <c r="D86" s="42" t="s">
        <v>110</v>
      </c>
      <c r="E86" s="42" t="s">
        <v>47</v>
      </c>
      <c r="F86" s="129"/>
      <c r="G86" s="197">
        <f t="shared" si="10"/>
        <v>0</v>
      </c>
      <c r="H86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86" s="8">
        <v>0</v>
      </c>
      <c r="J86" s="52">
        <v>0</v>
      </c>
      <c r="K86" s="230">
        <v>0</v>
      </c>
      <c r="L86" s="326">
        <v>0</v>
      </c>
      <c r="M86" s="197">
        <v>0</v>
      </c>
      <c r="N86" s="32">
        <v>0</v>
      </c>
      <c r="O86" s="9">
        <f t="shared" si="14"/>
        <v>0</v>
      </c>
      <c r="P86" s="137">
        <f t="shared" si="11"/>
        <v>0</v>
      </c>
      <c r="Q86" s="138">
        <f t="shared" si="12"/>
        <v>0</v>
      </c>
      <c r="R86" s="144">
        <f t="shared" si="13"/>
        <v>0</v>
      </c>
      <c r="S86" s="198"/>
      <c r="T86" s="45"/>
      <c r="U86" s="46"/>
      <c r="V86" s="283"/>
      <c r="W86" s="46"/>
      <c r="X86" s="46"/>
      <c r="Y86" s="45"/>
      <c r="Z86" s="46"/>
      <c r="AA86" s="283"/>
      <c r="AB86" s="45"/>
      <c r="AC86" s="45"/>
      <c r="AD86" s="45"/>
      <c r="AE86" s="46"/>
      <c r="AF86" s="44"/>
      <c r="AG86" s="45"/>
      <c r="AH86" s="46"/>
      <c r="AI86" s="46"/>
      <c r="AJ86" s="45"/>
      <c r="AK86" s="283"/>
      <c r="AL86" s="44"/>
      <c r="AM86" s="45"/>
      <c r="AN86" s="46"/>
      <c r="AO86" s="283"/>
      <c r="AP86" s="44"/>
      <c r="AQ86" s="46"/>
      <c r="AR86" s="45"/>
      <c r="AS86" s="277"/>
    </row>
    <row r="87" spans="1:45" x14ac:dyDescent="0.25">
      <c r="A87" s="154" t="s">
        <v>588</v>
      </c>
      <c r="B87" s="157" t="s">
        <v>35</v>
      </c>
      <c r="C87" s="42" t="s">
        <v>674</v>
      </c>
      <c r="D87" s="42" t="s">
        <v>675</v>
      </c>
      <c r="E87" s="42" t="s">
        <v>217</v>
      </c>
      <c r="F87" s="129"/>
      <c r="G87" s="197">
        <f t="shared" si="10"/>
        <v>0</v>
      </c>
      <c r="H87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87" s="8">
        <v>0</v>
      </c>
      <c r="J87" s="52">
        <v>0</v>
      </c>
      <c r="K87" s="230">
        <v>0</v>
      </c>
      <c r="L87" s="326">
        <v>0</v>
      </c>
      <c r="M87" s="197">
        <v>0</v>
      </c>
      <c r="N87" s="32">
        <v>0</v>
      </c>
      <c r="O87" s="9">
        <f t="shared" si="14"/>
        <v>0</v>
      </c>
      <c r="P87" s="137">
        <f t="shared" si="11"/>
        <v>0</v>
      </c>
      <c r="Q87" s="138">
        <f t="shared" si="12"/>
        <v>0</v>
      </c>
      <c r="R87" s="144">
        <f t="shared" si="13"/>
        <v>0</v>
      </c>
      <c r="S87" s="198"/>
      <c r="T87" s="45"/>
      <c r="U87" s="46"/>
      <c r="V87" s="283"/>
      <c r="W87" s="46"/>
      <c r="X87" s="46"/>
      <c r="Y87" s="45"/>
      <c r="Z87" s="46"/>
      <c r="AA87" s="283"/>
      <c r="AB87" s="45"/>
      <c r="AC87" s="45"/>
      <c r="AD87" s="45"/>
      <c r="AE87" s="46"/>
      <c r="AF87" s="44"/>
      <c r="AG87" s="45"/>
      <c r="AH87" s="46"/>
      <c r="AI87" s="46"/>
      <c r="AJ87" s="45"/>
      <c r="AK87" s="283"/>
      <c r="AL87" s="44"/>
      <c r="AM87" s="45"/>
      <c r="AN87" s="46"/>
      <c r="AO87" s="283"/>
      <c r="AP87" s="44"/>
      <c r="AQ87" s="46"/>
      <c r="AR87" s="45"/>
      <c r="AS87" s="277"/>
    </row>
    <row r="88" spans="1:45" x14ac:dyDescent="0.25">
      <c r="A88" s="154" t="s">
        <v>588</v>
      </c>
      <c r="B88" s="157" t="s">
        <v>35</v>
      </c>
      <c r="C88" s="42" t="s">
        <v>684</v>
      </c>
      <c r="D88" s="42" t="s">
        <v>685</v>
      </c>
      <c r="E88" s="42" t="s">
        <v>62</v>
      </c>
      <c r="F88" s="129"/>
      <c r="G88" s="197">
        <f t="shared" si="10"/>
        <v>0</v>
      </c>
      <c r="H88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88" s="8">
        <v>0</v>
      </c>
      <c r="J88" s="52">
        <v>0</v>
      </c>
      <c r="K88" s="230">
        <v>0</v>
      </c>
      <c r="L88" s="326">
        <v>0</v>
      </c>
      <c r="M88" s="197">
        <v>0</v>
      </c>
      <c r="N88" s="32">
        <v>0</v>
      </c>
      <c r="O88" s="9">
        <f t="shared" si="14"/>
        <v>0</v>
      </c>
      <c r="P88" s="137">
        <f t="shared" si="11"/>
        <v>0</v>
      </c>
      <c r="Q88" s="138">
        <f t="shared" si="12"/>
        <v>0</v>
      </c>
      <c r="R88" s="144">
        <f t="shared" si="13"/>
        <v>0</v>
      </c>
      <c r="S88" s="198"/>
      <c r="T88" s="45"/>
      <c r="U88" s="46"/>
      <c r="V88" s="283"/>
      <c r="W88" s="46"/>
      <c r="X88" s="46"/>
      <c r="Y88" s="45"/>
      <c r="Z88" s="46"/>
      <c r="AA88" s="283"/>
      <c r="AB88" s="45"/>
      <c r="AC88" s="45"/>
      <c r="AD88" s="45"/>
      <c r="AE88" s="46"/>
      <c r="AF88" s="44"/>
      <c r="AG88" s="45"/>
      <c r="AH88" s="46"/>
      <c r="AI88" s="46"/>
      <c r="AJ88" s="45"/>
      <c r="AK88" s="283"/>
      <c r="AL88" s="44"/>
      <c r="AM88" s="45"/>
      <c r="AN88" s="46"/>
      <c r="AO88" s="283"/>
      <c r="AP88" s="44"/>
      <c r="AQ88" s="46"/>
      <c r="AR88" s="45"/>
      <c r="AS88" s="277"/>
    </row>
    <row r="89" spans="1:45" x14ac:dyDescent="0.25">
      <c r="A89" s="154" t="s">
        <v>588</v>
      </c>
      <c r="B89" s="157" t="s">
        <v>35</v>
      </c>
      <c r="C89" s="42" t="s">
        <v>661</v>
      </c>
      <c r="D89" s="42" t="s">
        <v>662</v>
      </c>
      <c r="E89" s="42" t="s">
        <v>62</v>
      </c>
      <c r="F89" s="129"/>
      <c r="G89" s="197">
        <f t="shared" si="10"/>
        <v>0</v>
      </c>
      <c r="H89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89" s="8">
        <v>0</v>
      </c>
      <c r="J89" s="52">
        <v>0</v>
      </c>
      <c r="K89" s="230">
        <v>0</v>
      </c>
      <c r="L89" s="326">
        <v>0</v>
      </c>
      <c r="M89" s="197">
        <v>0</v>
      </c>
      <c r="N89" s="32">
        <v>0</v>
      </c>
      <c r="O89" s="9">
        <f t="shared" si="14"/>
        <v>0</v>
      </c>
      <c r="P89" s="137">
        <f t="shared" si="11"/>
        <v>0</v>
      </c>
      <c r="Q89" s="138">
        <f t="shared" si="12"/>
        <v>0</v>
      </c>
      <c r="R89" s="144">
        <f t="shared" si="13"/>
        <v>0</v>
      </c>
      <c r="S89" s="198"/>
      <c r="T89" s="45"/>
      <c r="U89" s="46"/>
      <c r="V89" s="283"/>
      <c r="W89" s="46"/>
      <c r="X89" s="46"/>
      <c r="Y89" s="45"/>
      <c r="Z89" s="46"/>
      <c r="AA89" s="283"/>
      <c r="AB89" s="45"/>
      <c r="AC89" s="45"/>
      <c r="AD89" s="45"/>
      <c r="AE89" s="46"/>
      <c r="AF89" s="44"/>
      <c r="AG89" s="45"/>
      <c r="AH89" s="46"/>
      <c r="AI89" s="46"/>
      <c r="AJ89" s="45"/>
      <c r="AK89" s="283"/>
      <c r="AL89" s="44"/>
      <c r="AM89" s="45"/>
      <c r="AN89" s="46"/>
      <c r="AO89" s="283"/>
      <c r="AP89" s="44"/>
      <c r="AQ89" s="46"/>
      <c r="AR89" s="45"/>
      <c r="AS89" s="277"/>
    </row>
    <row r="90" spans="1:45" x14ac:dyDescent="0.25">
      <c r="A90" s="154" t="s">
        <v>588</v>
      </c>
      <c r="B90" s="157" t="s">
        <v>35</v>
      </c>
      <c r="C90" s="42" t="s">
        <v>698</v>
      </c>
      <c r="D90" s="42" t="s">
        <v>91</v>
      </c>
      <c r="E90" s="42" t="s">
        <v>19</v>
      </c>
      <c r="F90" s="129"/>
      <c r="G90" s="197">
        <f t="shared" si="10"/>
        <v>0</v>
      </c>
      <c r="H90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90" s="8">
        <v>0</v>
      </c>
      <c r="J90" s="52">
        <v>0</v>
      </c>
      <c r="K90" s="230">
        <v>0</v>
      </c>
      <c r="L90" s="326">
        <v>0</v>
      </c>
      <c r="M90" s="197">
        <v>0</v>
      </c>
      <c r="N90" s="32">
        <v>0</v>
      </c>
      <c r="O90" s="9">
        <f t="shared" si="14"/>
        <v>0</v>
      </c>
      <c r="P90" s="137">
        <f t="shared" si="11"/>
        <v>0</v>
      </c>
      <c r="Q90" s="138">
        <f t="shared" si="12"/>
        <v>0</v>
      </c>
      <c r="R90" s="144">
        <f t="shared" si="13"/>
        <v>0</v>
      </c>
      <c r="S90" s="198"/>
      <c r="T90" s="45"/>
      <c r="U90" s="46"/>
      <c r="V90" s="283"/>
      <c r="W90" s="46"/>
      <c r="X90" s="46"/>
      <c r="Y90" s="45"/>
      <c r="Z90" s="46"/>
      <c r="AA90" s="283"/>
      <c r="AB90" s="45"/>
      <c r="AC90" s="45"/>
      <c r="AD90" s="45"/>
      <c r="AE90" s="46"/>
      <c r="AF90" s="44"/>
      <c r="AG90" s="45"/>
      <c r="AH90" s="46"/>
      <c r="AI90" s="46"/>
      <c r="AJ90" s="45"/>
      <c r="AK90" s="283"/>
      <c r="AL90" s="44"/>
      <c r="AM90" s="45"/>
      <c r="AN90" s="46"/>
      <c r="AO90" s="283"/>
      <c r="AP90" s="44"/>
      <c r="AQ90" s="46"/>
      <c r="AR90" s="45"/>
      <c r="AS90" s="277"/>
    </row>
    <row r="91" spans="1:45" x14ac:dyDescent="0.25">
      <c r="A91" s="154" t="s">
        <v>588</v>
      </c>
      <c r="B91" s="206" t="s">
        <v>35</v>
      </c>
      <c r="C91" s="42" t="s">
        <v>668</v>
      </c>
      <c r="D91" s="42" t="s">
        <v>669</v>
      </c>
      <c r="E91" s="42" t="s">
        <v>67</v>
      </c>
      <c r="F91" s="129"/>
      <c r="G91" s="183">
        <f t="shared" si="10"/>
        <v>0</v>
      </c>
      <c r="H91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91" s="8">
        <v>0</v>
      </c>
      <c r="J91" s="52">
        <v>0</v>
      </c>
      <c r="K91" s="230">
        <v>0</v>
      </c>
      <c r="L91" s="326">
        <v>0</v>
      </c>
      <c r="M91" s="197">
        <v>0</v>
      </c>
      <c r="N91" s="32">
        <v>0</v>
      </c>
      <c r="O91" s="9">
        <f t="shared" si="14"/>
        <v>0</v>
      </c>
      <c r="P91" s="137">
        <f t="shared" si="11"/>
        <v>0</v>
      </c>
      <c r="Q91" s="138">
        <f t="shared" si="12"/>
        <v>0</v>
      </c>
      <c r="R91" s="144">
        <f t="shared" si="13"/>
        <v>0</v>
      </c>
      <c r="S91" s="198"/>
      <c r="T91" s="45"/>
      <c r="U91" s="46"/>
      <c r="V91" s="283"/>
      <c r="W91" s="46"/>
      <c r="X91" s="46"/>
      <c r="Y91" s="45"/>
      <c r="Z91" s="46"/>
      <c r="AA91" s="283"/>
      <c r="AB91" s="45"/>
      <c r="AC91" s="45"/>
      <c r="AD91" s="45"/>
      <c r="AE91" s="46"/>
      <c r="AF91" s="44"/>
      <c r="AG91" s="45"/>
      <c r="AH91" s="46"/>
      <c r="AI91" s="46"/>
      <c r="AJ91" s="45"/>
      <c r="AK91" s="283"/>
      <c r="AL91" s="44"/>
      <c r="AM91" s="45"/>
      <c r="AN91" s="46"/>
      <c r="AO91" s="283"/>
      <c r="AP91" s="44"/>
      <c r="AQ91" s="46"/>
      <c r="AR91" s="45"/>
      <c r="AS91" s="277"/>
    </row>
    <row r="92" spans="1:45" x14ac:dyDescent="0.25">
      <c r="A92" s="154" t="s">
        <v>588</v>
      </c>
      <c r="B92" s="206" t="s">
        <v>35</v>
      </c>
      <c r="C92" s="42" t="s">
        <v>971</v>
      </c>
      <c r="D92" s="42" t="s">
        <v>739</v>
      </c>
      <c r="E92" s="42" t="s">
        <v>67</v>
      </c>
      <c r="F92" s="129"/>
      <c r="G92" s="183">
        <f t="shared" si="10"/>
        <v>0</v>
      </c>
      <c r="H92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0</v>
      </c>
      <c r="I92" s="8">
        <v>0</v>
      </c>
      <c r="J92" s="52">
        <v>0</v>
      </c>
      <c r="K92" s="230">
        <v>0</v>
      </c>
      <c r="L92" s="326">
        <v>0</v>
      </c>
      <c r="M92" s="197">
        <v>0</v>
      </c>
      <c r="N92" s="32">
        <v>0</v>
      </c>
      <c r="O92" s="9">
        <f t="shared" si="14"/>
        <v>0</v>
      </c>
      <c r="P92" s="137">
        <f t="shared" si="11"/>
        <v>0</v>
      </c>
      <c r="Q92" s="138">
        <f t="shared" si="12"/>
        <v>0</v>
      </c>
      <c r="R92" s="144">
        <f t="shared" si="13"/>
        <v>0</v>
      </c>
      <c r="S92" s="198"/>
      <c r="T92" s="45"/>
      <c r="U92" s="46"/>
      <c r="V92" s="283"/>
      <c r="W92" s="46"/>
      <c r="X92" s="46"/>
      <c r="Y92" s="45"/>
      <c r="Z92" s="46"/>
      <c r="AA92" s="283"/>
      <c r="AB92" s="45"/>
      <c r="AC92" s="45"/>
      <c r="AD92" s="45"/>
      <c r="AE92" s="46"/>
      <c r="AF92" s="44"/>
      <c r="AG92" s="45"/>
      <c r="AH92" s="46"/>
      <c r="AI92" s="46"/>
      <c r="AJ92" s="45"/>
      <c r="AK92" s="283"/>
      <c r="AL92" s="44"/>
      <c r="AM92" s="45"/>
      <c r="AN92" s="46"/>
      <c r="AO92" s="283"/>
      <c r="AP92" s="44"/>
      <c r="AQ92" s="46"/>
      <c r="AR92" s="45"/>
      <c r="AS92" s="277"/>
    </row>
  </sheetData>
  <conditionalFormatting sqref="H1:H1048576">
    <cfRule type="expression" dxfId="158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7"/>
  <sheetViews>
    <sheetView zoomScale="80" zoomScaleNormal="80" workbookViewId="0">
      <pane ySplit="1" topLeftCell="A2" activePane="bottomLeft" state="frozen"/>
      <selection activeCell="R16" sqref="R16"/>
      <selection pane="bottomLeft" activeCell="F87" sqref="F87"/>
    </sheetView>
  </sheetViews>
  <sheetFormatPr defaultColWidth="8.85546875" defaultRowHeight="15" x14ac:dyDescent="0.25"/>
  <cols>
    <col min="1" max="1" width="5.7109375" style="59" customWidth="1"/>
    <col min="2" max="2" width="9" style="59" customWidth="1"/>
    <col min="3" max="3" width="21" style="1" bestFit="1" customWidth="1"/>
    <col min="4" max="4" width="13.140625" style="1" bestFit="1" customWidth="1"/>
    <col min="5" max="5" width="39.140625" style="75" bestFit="1" customWidth="1"/>
    <col min="6" max="6" width="7.140625" style="60" customWidth="1"/>
    <col min="7" max="7" width="7.85546875" style="60" bestFit="1" customWidth="1"/>
    <col min="8" max="8" width="8.42578125" style="61" bestFit="1" customWidth="1"/>
    <col min="9" max="10" width="7.85546875" style="62" customWidth="1"/>
    <col min="11" max="11" width="7.85546875" style="63" customWidth="1"/>
    <col min="12" max="15" width="7.85546875" style="62" customWidth="1"/>
    <col min="16" max="16" width="7.85546875" style="64" customWidth="1"/>
    <col min="17" max="17" width="7.85546875" style="65" customWidth="1"/>
    <col min="18" max="18" width="7.85546875" style="66" customWidth="1"/>
    <col min="19" max="19" width="3.5703125" style="1" customWidth="1"/>
    <col min="20" max="20" width="3.5703125" style="67" customWidth="1"/>
    <col min="21" max="21" width="3.5703125" style="68" customWidth="1"/>
    <col min="22" max="22" width="3.5703125" style="284" customWidth="1"/>
    <col min="23" max="23" width="3.5703125" style="68" customWidth="1"/>
    <col min="24" max="24" width="3.5703125" style="1" customWidth="1"/>
    <col min="25" max="26" width="3.5703125" style="68" customWidth="1"/>
    <col min="27" max="27" width="3.5703125" style="284" customWidth="1"/>
    <col min="28" max="28" width="3.5703125" style="67" customWidth="1"/>
    <col min="29" max="31" width="3.5703125" style="68" customWidth="1"/>
    <col min="32" max="32" width="3.5703125" style="70" customWidth="1"/>
    <col min="33" max="33" width="3.5703125" style="67" customWidth="1"/>
    <col min="34" max="34" width="3.5703125" style="68" customWidth="1"/>
    <col min="35" max="36" width="3.5703125" style="69" customWidth="1"/>
    <col min="37" max="37" width="3.5703125" style="284" customWidth="1"/>
    <col min="38" max="38" width="3.5703125" style="1" customWidth="1"/>
    <col min="39" max="39" width="3.5703125" style="67" bestFit="1" customWidth="1"/>
    <col min="40" max="40" width="3.5703125" style="68" bestFit="1" customWidth="1"/>
    <col min="41" max="41" width="3.5703125" style="284" bestFit="1" customWidth="1"/>
    <col min="42" max="42" width="3.5703125" style="68" customWidth="1"/>
    <col min="43" max="43" width="3.5703125" style="68" bestFit="1" customWidth="1"/>
    <col min="44" max="44" width="3.5703125" style="67" customWidth="1"/>
    <col min="45" max="45" width="3.7109375" style="278" bestFit="1" customWidth="1"/>
    <col min="46" max="16384" width="8.85546875" style="1"/>
  </cols>
  <sheetData>
    <row r="1" spans="1:45" ht="124.9" customHeight="1" x14ac:dyDescent="0.25">
      <c r="A1" s="233" t="s">
        <v>0</v>
      </c>
      <c r="B1" s="234" t="s">
        <v>1</v>
      </c>
      <c r="C1" s="234" t="s">
        <v>2</v>
      </c>
      <c r="D1" s="235" t="s">
        <v>3</v>
      </c>
      <c r="E1" s="236" t="s">
        <v>4</v>
      </c>
      <c r="F1" s="237" t="s">
        <v>5</v>
      </c>
      <c r="G1" s="238" t="s">
        <v>921</v>
      </c>
      <c r="H1" s="239" t="s">
        <v>6</v>
      </c>
      <c r="I1" s="240" t="s">
        <v>923</v>
      </c>
      <c r="J1" s="241" t="s">
        <v>7</v>
      </c>
      <c r="K1" s="242" t="s">
        <v>924</v>
      </c>
      <c r="L1" s="243" t="s">
        <v>792</v>
      </c>
      <c r="M1" s="240" t="s">
        <v>925</v>
      </c>
      <c r="N1" s="244" t="s">
        <v>926</v>
      </c>
      <c r="O1" s="245" t="s">
        <v>927</v>
      </c>
      <c r="P1" s="246" t="s">
        <v>928</v>
      </c>
      <c r="Q1" s="247" t="s">
        <v>929</v>
      </c>
      <c r="R1" s="248" t="s">
        <v>930</v>
      </c>
      <c r="S1" s="249" t="s">
        <v>932</v>
      </c>
      <c r="T1" s="250" t="s">
        <v>933</v>
      </c>
      <c r="U1" s="251" t="s">
        <v>934</v>
      </c>
      <c r="V1" s="258" t="s">
        <v>990</v>
      </c>
      <c r="W1" s="251" t="s">
        <v>931</v>
      </c>
      <c r="X1" s="252" t="s">
        <v>833</v>
      </c>
      <c r="Y1" s="250" t="s">
        <v>8</v>
      </c>
      <c r="Z1" s="251" t="s">
        <v>9</v>
      </c>
      <c r="AA1" s="285" t="s">
        <v>10</v>
      </c>
      <c r="AB1" s="253" t="s">
        <v>937</v>
      </c>
      <c r="AC1" s="254" t="s">
        <v>936</v>
      </c>
      <c r="AD1" s="253" t="s">
        <v>938</v>
      </c>
      <c r="AE1" s="255" t="s">
        <v>858</v>
      </c>
      <c r="AF1" s="256" t="s">
        <v>861</v>
      </c>
      <c r="AG1" s="250" t="s">
        <v>939</v>
      </c>
      <c r="AH1" s="251" t="s">
        <v>940</v>
      </c>
      <c r="AI1" s="257" t="s">
        <v>943</v>
      </c>
      <c r="AJ1" s="257" t="s">
        <v>942</v>
      </c>
      <c r="AK1" s="258" t="s">
        <v>941</v>
      </c>
      <c r="AL1" s="259" t="s">
        <v>888</v>
      </c>
      <c r="AM1" s="250" t="s">
        <v>11</v>
      </c>
      <c r="AN1" s="251" t="s">
        <v>12</v>
      </c>
      <c r="AO1" s="258" t="s">
        <v>13</v>
      </c>
      <c r="AP1" s="256" t="s">
        <v>944</v>
      </c>
      <c r="AQ1" s="251" t="s">
        <v>945</v>
      </c>
      <c r="AR1" s="250" t="s">
        <v>946</v>
      </c>
      <c r="AS1" s="260" t="s">
        <v>14</v>
      </c>
    </row>
    <row r="2" spans="1:45" x14ac:dyDescent="0.25">
      <c r="A2" s="2" t="s">
        <v>820</v>
      </c>
      <c r="B2" s="28" t="s">
        <v>16</v>
      </c>
      <c r="C2" s="22" t="s">
        <v>202</v>
      </c>
      <c r="D2" s="22" t="s">
        <v>203</v>
      </c>
      <c r="E2" s="72" t="s">
        <v>821</v>
      </c>
      <c r="F2" s="5"/>
      <c r="G2" s="10">
        <f t="shared" ref="G2:G33" si="0">SUM(O2,P2,R2)</f>
        <v>0</v>
      </c>
      <c r="H2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30</v>
      </c>
      <c r="I2" s="8">
        <v>0</v>
      </c>
      <c r="J2" s="8">
        <v>0</v>
      </c>
      <c r="K2" s="224">
        <v>22</v>
      </c>
      <c r="L2" s="225">
        <v>12</v>
      </c>
      <c r="M2" s="130">
        <v>0</v>
      </c>
      <c r="N2" s="192">
        <v>0</v>
      </c>
      <c r="O2" s="131">
        <f t="shared" ref="O2:O33" si="1">SUM(Q2,S2,X2,AC2,AI2,AJ2,AL2,AP2)</f>
        <v>0</v>
      </c>
      <c r="P2" s="11">
        <f t="shared" ref="P2:P33" si="2">SUM(T2,Y2,AB2,AD2,AG2,AM2,AR2,AS2)</f>
        <v>0</v>
      </c>
      <c r="Q2" s="12">
        <f t="shared" ref="Q2:Q33" si="3">SUM(U2,W2, Z2, AE2, AH2, AN2, AQ2)</f>
        <v>0</v>
      </c>
      <c r="R2" s="13">
        <f t="shared" ref="R2:R33" si="4">SUM(V2,AA2,AK2,AO2,)</f>
        <v>0</v>
      </c>
      <c r="S2" s="14"/>
      <c r="T2" s="15"/>
      <c r="U2" s="16"/>
      <c r="V2" s="279"/>
      <c r="W2" s="16"/>
      <c r="X2" s="18"/>
      <c r="Y2" s="15"/>
      <c r="Z2" s="16"/>
      <c r="AA2" s="279"/>
      <c r="AB2" s="15"/>
      <c r="AC2" s="18"/>
      <c r="AD2" s="16"/>
      <c r="AE2" s="16"/>
      <c r="AF2" s="18"/>
      <c r="AG2" s="15"/>
      <c r="AH2" s="16"/>
      <c r="AI2" s="18"/>
      <c r="AJ2" s="18"/>
      <c r="AK2" s="279"/>
      <c r="AL2" s="18"/>
      <c r="AM2" s="15"/>
      <c r="AN2" s="16"/>
      <c r="AO2" s="279"/>
      <c r="AP2" s="18"/>
      <c r="AQ2" s="16"/>
      <c r="AR2" s="15"/>
      <c r="AS2" s="273"/>
    </row>
    <row r="3" spans="1:45" x14ac:dyDescent="0.25">
      <c r="A3" s="2" t="s">
        <v>820</v>
      </c>
      <c r="B3" s="3" t="s">
        <v>16</v>
      </c>
      <c r="C3" s="4" t="s">
        <v>891</v>
      </c>
      <c r="D3" s="4" t="s">
        <v>892</v>
      </c>
      <c r="E3" s="71" t="s">
        <v>890</v>
      </c>
      <c r="F3" s="5"/>
      <c r="G3" s="6">
        <f t="shared" si="0"/>
        <v>0</v>
      </c>
      <c r="H3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19</v>
      </c>
      <c r="I3" s="8">
        <v>0</v>
      </c>
      <c r="J3" s="8">
        <v>0</v>
      </c>
      <c r="K3" s="224">
        <v>4</v>
      </c>
      <c r="L3" s="225">
        <v>20</v>
      </c>
      <c r="M3" s="130">
        <v>0</v>
      </c>
      <c r="N3" s="192">
        <v>0</v>
      </c>
      <c r="O3" s="131">
        <f t="shared" si="1"/>
        <v>0</v>
      </c>
      <c r="P3" s="11">
        <f t="shared" si="2"/>
        <v>0</v>
      </c>
      <c r="Q3" s="12">
        <f t="shared" si="3"/>
        <v>0</v>
      </c>
      <c r="R3" s="13">
        <f t="shared" si="4"/>
        <v>0</v>
      </c>
      <c r="S3" s="14"/>
      <c r="T3" s="15"/>
      <c r="U3" s="16"/>
      <c r="V3" s="279"/>
      <c r="W3" s="16"/>
      <c r="X3" s="18"/>
      <c r="Y3" s="15"/>
      <c r="Z3" s="16"/>
      <c r="AA3" s="279"/>
      <c r="AB3" s="15"/>
      <c r="AC3" s="18"/>
      <c r="AD3" s="16"/>
      <c r="AE3" s="16"/>
      <c r="AF3" s="18"/>
      <c r="AG3" s="15"/>
      <c r="AH3" s="16"/>
      <c r="AI3" s="18"/>
      <c r="AJ3" s="18"/>
      <c r="AK3" s="279"/>
      <c r="AL3" s="18"/>
      <c r="AM3" s="15"/>
      <c r="AN3" s="16"/>
      <c r="AO3" s="279"/>
      <c r="AP3" s="18"/>
      <c r="AQ3" s="16"/>
      <c r="AR3" s="15"/>
      <c r="AS3" s="273"/>
    </row>
    <row r="4" spans="1:45" x14ac:dyDescent="0.25">
      <c r="A4" s="2" t="s">
        <v>820</v>
      </c>
      <c r="B4" s="3" t="s">
        <v>16</v>
      </c>
      <c r="C4" s="4" t="s">
        <v>894</v>
      </c>
      <c r="D4" s="4" t="s">
        <v>895</v>
      </c>
      <c r="E4" s="71" t="s">
        <v>77</v>
      </c>
      <c r="F4" s="5"/>
      <c r="G4" s="6">
        <f t="shared" si="0"/>
        <v>0</v>
      </c>
      <c r="H4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16</v>
      </c>
      <c r="I4" s="8">
        <v>0</v>
      </c>
      <c r="J4" s="8">
        <v>0</v>
      </c>
      <c r="K4" s="224">
        <v>10</v>
      </c>
      <c r="L4" s="225">
        <v>6</v>
      </c>
      <c r="M4" s="130">
        <v>0</v>
      </c>
      <c r="N4" s="192">
        <v>0</v>
      </c>
      <c r="O4" s="131">
        <f t="shared" si="1"/>
        <v>0</v>
      </c>
      <c r="P4" s="11">
        <f t="shared" si="2"/>
        <v>0</v>
      </c>
      <c r="Q4" s="12">
        <f t="shared" si="3"/>
        <v>0</v>
      </c>
      <c r="R4" s="13">
        <f t="shared" si="4"/>
        <v>0</v>
      </c>
      <c r="S4" s="14"/>
      <c r="T4" s="15"/>
      <c r="U4" s="16"/>
      <c r="V4" s="279"/>
      <c r="W4" s="16"/>
      <c r="X4" s="18"/>
      <c r="Y4" s="15"/>
      <c r="Z4" s="16"/>
      <c r="AA4" s="279"/>
      <c r="AB4" s="15"/>
      <c r="AC4" s="18"/>
      <c r="AD4" s="16"/>
      <c r="AE4" s="16"/>
      <c r="AF4" s="18"/>
      <c r="AG4" s="15"/>
      <c r="AH4" s="16"/>
      <c r="AI4" s="18"/>
      <c r="AJ4" s="18"/>
      <c r="AK4" s="279"/>
      <c r="AL4" s="18"/>
      <c r="AM4" s="15"/>
      <c r="AN4" s="16"/>
      <c r="AO4" s="279"/>
      <c r="AP4" s="18"/>
      <c r="AQ4" s="16"/>
      <c r="AR4" s="15"/>
      <c r="AS4" s="273"/>
    </row>
    <row r="5" spans="1:45" x14ac:dyDescent="0.25">
      <c r="A5" s="79" t="s">
        <v>820</v>
      </c>
      <c r="B5" s="80" t="s">
        <v>16</v>
      </c>
      <c r="C5" s="114"/>
      <c r="D5" s="114"/>
      <c r="E5" s="115"/>
      <c r="F5" s="83"/>
      <c r="G5" s="208">
        <f t="shared" si="0"/>
        <v>0</v>
      </c>
      <c r="H5" s="21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20</v>
      </c>
      <c r="I5" s="84"/>
      <c r="J5" s="84"/>
      <c r="K5" s="84"/>
      <c r="L5" s="209"/>
      <c r="M5" s="210"/>
      <c r="N5" s="209"/>
      <c r="O5" s="211">
        <f t="shared" si="1"/>
        <v>0</v>
      </c>
      <c r="P5" s="232">
        <f t="shared" si="2"/>
        <v>0</v>
      </c>
      <c r="Q5" s="90">
        <f t="shared" si="3"/>
        <v>0</v>
      </c>
      <c r="R5" s="91">
        <f t="shared" si="4"/>
        <v>0</v>
      </c>
      <c r="S5" s="92"/>
      <c r="T5" s="93"/>
      <c r="U5" s="94"/>
      <c r="V5" s="280"/>
      <c r="W5" s="94"/>
      <c r="X5" s="96"/>
      <c r="Y5" s="93"/>
      <c r="Z5" s="94"/>
      <c r="AA5" s="280"/>
      <c r="AB5" s="93"/>
      <c r="AC5" s="96"/>
      <c r="AD5" s="94"/>
      <c r="AE5" s="94"/>
      <c r="AF5" s="96"/>
      <c r="AG5" s="93"/>
      <c r="AH5" s="94"/>
      <c r="AI5" s="96"/>
      <c r="AJ5" s="96"/>
      <c r="AK5" s="280"/>
      <c r="AL5" s="96"/>
      <c r="AM5" s="93"/>
      <c r="AN5" s="94"/>
      <c r="AO5" s="280"/>
      <c r="AP5" s="96"/>
      <c r="AQ5" s="94"/>
      <c r="AR5" s="93"/>
      <c r="AS5" s="274"/>
    </row>
    <row r="6" spans="1:45" x14ac:dyDescent="0.25">
      <c r="A6" s="79" t="s">
        <v>820</v>
      </c>
      <c r="B6" s="80" t="s">
        <v>16</v>
      </c>
      <c r="C6" s="114"/>
      <c r="D6" s="114"/>
      <c r="E6" s="115"/>
      <c r="F6" s="83"/>
      <c r="G6" s="208">
        <f t="shared" si="0"/>
        <v>0</v>
      </c>
      <c r="H6" s="21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20</v>
      </c>
      <c r="I6" s="84"/>
      <c r="J6" s="84"/>
      <c r="K6" s="84"/>
      <c r="L6" s="209"/>
      <c r="M6" s="210"/>
      <c r="N6" s="209"/>
      <c r="O6" s="211">
        <f t="shared" si="1"/>
        <v>0</v>
      </c>
      <c r="P6" s="232">
        <f t="shared" si="2"/>
        <v>0</v>
      </c>
      <c r="Q6" s="90">
        <f t="shared" si="3"/>
        <v>0</v>
      </c>
      <c r="R6" s="91">
        <f t="shared" si="4"/>
        <v>0</v>
      </c>
      <c r="S6" s="92"/>
      <c r="T6" s="93"/>
      <c r="U6" s="94"/>
      <c r="V6" s="280"/>
      <c r="W6" s="94"/>
      <c r="X6" s="96"/>
      <c r="Y6" s="93"/>
      <c r="Z6" s="94"/>
      <c r="AA6" s="280"/>
      <c r="AB6" s="93"/>
      <c r="AC6" s="96"/>
      <c r="AD6" s="94"/>
      <c r="AE6" s="94"/>
      <c r="AF6" s="96"/>
      <c r="AG6" s="93"/>
      <c r="AH6" s="94"/>
      <c r="AI6" s="96"/>
      <c r="AJ6" s="96"/>
      <c r="AK6" s="280"/>
      <c r="AL6" s="96"/>
      <c r="AM6" s="93"/>
      <c r="AN6" s="94"/>
      <c r="AO6" s="280"/>
      <c r="AP6" s="96"/>
      <c r="AQ6" s="94"/>
      <c r="AR6" s="93"/>
      <c r="AS6" s="274"/>
    </row>
    <row r="7" spans="1:45" x14ac:dyDescent="0.25">
      <c r="A7" s="2" t="s">
        <v>15</v>
      </c>
      <c r="B7" s="3" t="s">
        <v>16</v>
      </c>
      <c r="C7" s="4" t="s">
        <v>17</v>
      </c>
      <c r="D7" s="4" t="s">
        <v>18</v>
      </c>
      <c r="E7" s="71" t="s">
        <v>77</v>
      </c>
      <c r="F7" s="5">
        <v>1</v>
      </c>
      <c r="G7" s="10">
        <f t="shared" si="0"/>
        <v>15</v>
      </c>
      <c r="H7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7" s="8">
        <v>0</v>
      </c>
      <c r="J7" s="8">
        <v>0</v>
      </c>
      <c r="K7" s="224">
        <v>0</v>
      </c>
      <c r="L7" s="225">
        <v>0</v>
      </c>
      <c r="M7" s="130">
        <v>0</v>
      </c>
      <c r="N7" s="192">
        <v>0</v>
      </c>
      <c r="O7" s="131">
        <f t="shared" si="1"/>
        <v>0</v>
      </c>
      <c r="P7" s="11">
        <f t="shared" si="2"/>
        <v>15</v>
      </c>
      <c r="Q7" s="12">
        <f t="shared" si="3"/>
        <v>0</v>
      </c>
      <c r="R7" s="13">
        <f t="shared" si="4"/>
        <v>0</v>
      </c>
      <c r="S7" s="14"/>
      <c r="T7" s="15">
        <v>15</v>
      </c>
      <c r="U7" s="16"/>
      <c r="V7" s="279"/>
      <c r="W7" s="16"/>
      <c r="X7" s="18"/>
      <c r="Y7" s="15"/>
      <c r="Z7" s="16"/>
      <c r="AA7" s="279"/>
      <c r="AB7" s="15"/>
      <c r="AC7" s="18"/>
      <c r="AD7" s="16"/>
      <c r="AE7" s="16"/>
      <c r="AF7" s="18"/>
      <c r="AG7" s="15"/>
      <c r="AH7" s="16"/>
      <c r="AI7" s="18"/>
      <c r="AJ7" s="18"/>
      <c r="AK7" s="279"/>
      <c r="AL7" s="18"/>
      <c r="AM7" s="15"/>
      <c r="AN7" s="16"/>
      <c r="AO7" s="279"/>
      <c r="AP7" s="18"/>
      <c r="AQ7" s="16"/>
      <c r="AR7" s="15"/>
      <c r="AS7" s="273"/>
    </row>
    <row r="8" spans="1:45" x14ac:dyDescent="0.25">
      <c r="A8" s="2" t="s">
        <v>15</v>
      </c>
      <c r="B8" s="28" t="s">
        <v>16</v>
      </c>
      <c r="C8" s="22" t="s">
        <v>187</v>
      </c>
      <c r="D8" s="22" t="s">
        <v>188</v>
      </c>
      <c r="E8" s="72" t="s">
        <v>33</v>
      </c>
      <c r="F8" s="5"/>
      <c r="G8" s="10">
        <f t="shared" si="0"/>
        <v>0</v>
      </c>
      <c r="H8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8" s="8">
        <v>0</v>
      </c>
      <c r="J8" s="8">
        <v>0</v>
      </c>
      <c r="K8" s="224">
        <v>123</v>
      </c>
      <c r="L8" s="225">
        <v>34</v>
      </c>
      <c r="M8" s="130">
        <v>0</v>
      </c>
      <c r="N8" s="192">
        <v>0</v>
      </c>
      <c r="O8" s="131">
        <f t="shared" si="1"/>
        <v>0</v>
      </c>
      <c r="P8" s="11">
        <f t="shared" si="2"/>
        <v>0</v>
      </c>
      <c r="Q8" s="12">
        <f t="shared" si="3"/>
        <v>0</v>
      </c>
      <c r="R8" s="13">
        <f t="shared" si="4"/>
        <v>0</v>
      </c>
      <c r="S8" s="14"/>
      <c r="T8" s="15"/>
      <c r="U8" s="16"/>
      <c r="V8" s="279"/>
      <c r="W8" s="16"/>
      <c r="X8" s="18"/>
      <c r="Y8" s="15"/>
      <c r="Z8" s="16"/>
      <c r="AA8" s="279"/>
      <c r="AB8" s="15"/>
      <c r="AC8" s="18"/>
      <c r="AD8" s="16"/>
      <c r="AE8" s="16"/>
      <c r="AF8" s="18"/>
      <c r="AG8" s="15"/>
      <c r="AH8" s="16"/>
      <c r="AI8" s="18"/>
      <c r="AJ8" s="18"/>
      <c r="AK8" s="279"/>
      <c r="AL8" s="18"/>
      <c r="AM8" s="15"/>
      <c r="AN8" s="16"/>
      <c r="AO8" s="279"/>
      <c r="AP8" s="18"/>
      <c r="AQ8" s="16"/>
      <c r="AR8" s="15"/>
      <c r="AS8" s="273"/>
    </row>
    <row r="9" spans="1:45" x14ac:dyDescent="0.25">
      <c r="A9" s="2" t="s">
        <v>15</v>
      </c>
      <c r="B9" s="21" t="s">
        <v>16</v>
      </c>
      <c r="C9" s="22" t="s">
        <v>210</v>
      </c>
      <c r="D9" s="22" t="s">
        <v>211</v>
      </c>
      <c r="E9" s="72" t="s">
        <v>30</v>
      </c>
      <c r="F9" s="23"/>
      <c r="G9" s="10">
        <f t="shared" si="0"/>
        <v>0</v>
      </c>
      <c r="H9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9" s="24">
        <v>0</v>
      </c>
      <c r="J9" s="24">
        <v>0</v>
      </c>
      <c r="K9" s="224">
        <v>38</v>
      </c>
      <c r="L9" s="225">
        <v>20</v>
      </c>
      <c r="M9" s="130">
        <v>0</v>
      </c>
      <c r="N9" s="192">
        <v>0</v>
      </c>
      <c r="O9" s="131">
        <f t="shared" si="1"/>
        <v>0</v>
      </c>
      <c r="P9" s="11">
        <f t="shared" si="2"/>
        <v>0</v>
      </c>
      <c r="Q9" s="12">
        <f t="shared" si="3"/>
        <v>0</v>
      </c>
      <c r="R9" s="13">
        <f t="shared" si="4"/>
        <v>0</v>
      </c>
      <c r="S9" s="14"/>
      <c r="T9" s="15"/>
      <c r="U9" s="16"/>
      <c r="V9" s="279"/>
      <c r="W9" s="16"/>
      <c r="X9" s="18"/>
      <c r="Y9" s="15"/>
      <c r="Z9" s="16"/>
      <c r="AA9" s="279"/>
      <c r="AB9" s="15"/>
      <c r="AC9" s="18"/>
      <c r="AD9" s="16"/>
      <c r="AE9" s="16"/>
      <c r="AF9" s="18"/>
      <c r="AG9" s="15"/>
      <c r="AH9" s="16"/>
      <c r="AI9" s="18"/>
      <c r="AJ9" s="18"/>
      <c r="AK9" s="279"/>
      <c r="AL9" s="18"/>
      <c r="AM9" s="15"/>
      <c r="AN9" s="16"/>
      <c r="AO9" s="279"/>
      <c r="AP9" s="18"/>
      <c r="AQ9" s="16"/>
      <c r="AR9" s="15"/>
      <c r="AS9" s="273"/>
    </row>
    <row r="10" spans="1:45" x14ac:dyDescent="0.25">
      <c r="A10" s="2" t="s">
        <v>15</v>
      </c>
      <c r="B10" s="28" t="s">
        <v>16</v>
      </c>
      <c r="C10" s="22" t="s">
        <v>200</v>
      </c>
      <c r="D10" s="22" t="s">
        <v>201</v>
      </c>
      <c r="E10" s="72" t="s">
        <v>847</v>
      </c>
      <c r="F10" s="5"/>
      <c r="G10" s="10">
        <f t="shared" si="0"/>
        <v>0</v>
      </c>
      <c r="H10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0" s="8">
        <v>0</v>
      </c>
      <c r="J10" s="8">
        <v>0</v>
      </c>
      <c r="K10" s="226">
        <v>22</v>
      </c>
      <c r="L10" s="227">
        <v>28</v>
      </c>
      <c r="M10" s="197">
        <v>0</v>
      </c>
      <c r="N10" s="192">
        <v>0</v>
      </c>
      <c r="O10" s="197">
        <f t="shared" si="1"/>
        <v>0</v>
      </c>
      <c r="P10" s="11">
        <f t="shared" si="2"/>
        <v>0</v>
      </c>
      <c r="Q10" s="12">
        <f t="shared" si="3"/>
        <v>0</v>
      </c>
      <c r="R10" s="13">
        <f t="shared" si="4"/>
        <v>0</v>
      </c>
      <c r="S10" s="14"/>
      <c r="T10" s="15"/>
      <c r="U10" s="16"/>
      <c r="V10" s="279"/>
      <c r="W10" s="16"/>
      <c r="X10" s="18"/>
      <c r="Y10" s="15"/>
      <c r="Z10" s="16"/>
      <c r="AA10" s="279"/>
      <c r="AB10" s="15"/>
      <c r="AC10" s="18"/>
      <c r="AD10" s="16"/>
      <c r="AE10" s="16"/>
      <c r="AF10" s="18"/>
      <c r="AG10" s="15"/>
      <c r="AH10" s="16"/>
      <c r="AI10" s="18"/>
      <c r="AJ10" s="18"/>
      <c r="AK10" s="279"/>
      <c r="AL10" s="18"/>
      <c r="AM10" s="15"/>
      <c r="AN10" s="16"/>
      <c r="AO10" s="279"/>
      <c r="AP10" s="18"/>
      <c r="AQ10" s="16"/>
      <c r="AR10" s="15"/>
      <c r="AS10" s="273"/>
    </row>
    <row r="11" spans="1:45" x14ac:dyDescent="0.25">
      <c r="A11" s="2" t="s">
        <v>15</v>
      </c>
      <c r="B11" s="3" t="s">
        <v>16</v>
      </c>
      <c r="C11" s="4" t="s">
        <v>307</v>
      </c>
      <c r="D11" s="4" t="s">
        <v>893</v>
      </c>
      <c r="E11" s="71" t="s">
        <v>890</v>
      </c>
      <c r="F11" s="5"/>
      <c r="G11" s="6">
        <f t="shared" si="0"/>
        <v>0</v>
      </c>
      <c r="H11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1" s="8">
        <v>0</v>
      </c>
      <c r="J11" s="8">
        <v>0</v>
      </c>
      <c r="K11" s="226">
        <v>30</v>
      </c>
      <c r="L11" s="227">
        <v>10</v>
      </c>
      <c r="M11" s="197">
        <v>0</v>
      </c>
      <c r="N11" s="192">
        <v>0</v>
      </c>
      <c r="O11" s="131">
        <f t="shared" si="1"/>
        <v>0</v>
      </c>
      <c r="P11" s="11">
        <f t="shared" si="2"/>
        <v>0</v>
      </c>
      <c r="Q11" s="12">
        <f t="shared" si="3"/>
        <v>0</v>
      </c>
      <c r="R11" s="13">
        <f t="shared" si="4"/>
        <v>0</v>
      </c>
      <c r="S11" s="14"/>
      <c r="T11" s="15"/>
      <c r="U11" s="16"/>
      <c r="V11" s="279"/>
      <c r="W11" s="16"/>
      <c r="X11" s="18"/>
      <c r="Y11" s="15"/>
      <c r="Z11" s="16"/>
      <c r="AA11" s="279"/>
      <c r="AB11" s="15"/>
      <c r="AC11" s="18"/>
      <c r="AD11" s="16"/>
      <c r="AE11" s="16"/>
      <c r="AF11" s="18"/>
      <c r="AG11" s="15"/>
      <c r="AH11" s="16"/>
      <c r="AI11" s="18"/>
      <c r="AJ11" s="18"/>
      <c r="AK11" s="279"/>
      <c r="AL11" s="18"/>
      <c r="AM11" s="15"/>
      <c r="AN11" s="16"/>
      <c r="AO11" s="279"/>
      <c r="AP11" s="18"/>
      <c r="AQ11" s="16"/>
      <c r="AR11" s="15"/>
      <c r="AS11" s="273"/>
    </row>
    <row r="12" spans="1:45" x14ac:dyDescent="0.25">
      <c r="A12" s="2" t="s">
        <v>15</v>
      </c>
      <c r="B12" s="3" t="s">
        <v>16</v>
      </c>
      <c r="C12" s="4" t="s">
        <v>904</v>
      </c>
      <c r="D12" s="4" t="s">
        <v>379</v>
      </c>
      <c r="E12" s="71" t="s">
        <v>905</v>
      </c>
      <c r="F12" s="5"/>
      <c r="G12" s="6">
        <f t="shared" si="0"/>
        <v>0</v>
      </c>
      <c r="H12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2" s="8">
        <v>0</v>
      </c>
      <c r="J12" s="8">
        <v>0</v>
      </c>
      <c r="K12" s="228">
        <v>22</v>
      </c>
      <c r="L12" s="229">
        <v>12</v>
      </c>
      <c r="M12" s="9">
        <v>0</v>
      </c>
      <c r="N12" s="32">
        <v>0</v>
      </c>
      <c r="O12" s="10">
        <f t="shared" si="1"/>
        <v>0</v>
      </c>
      <c r="P12" s="11">
        <f t="shared" si="2"/>
        <v>0</v>
      </c>
      <c r="Q12" s="12">
        <f t="shared" si="3"/>
        <v>0</v>
      </c>
      <c r="R12" s="13">
        <f t="shared" si="4"/>
        <v>0</v>
      </c>
      <c r="S12" s="14"/>
      <c r="T12" s="15"/>
      <c r="U12" s="16"/>
      <c r="V12" s="279"/>
      <c r="W12" s="16"/>
      <c r="X12" s="18"/>
      <c r="Y12" s="15"/>
      <c r="Z12" s="16"/>
      <c r="AA12" s="279"/>
      <c r="AB12" s="15"/>
      <c r="AC12" s="18"/>
      <c r="AD12" s="16"/>
      <c r="AE12" s="16"/>
      <c r="AF12" s="18"/>
      <c r="AG12" s="15"/>
      <c r="AH12" s="16"/>
      <c r="AI12" s="18"/>
      <c r="AJ12" s="18"/>
      <c r="AK12" s="279"/>
      <c r="AL12" s="18"/>
      <c r="AM12" s="15"/>
      <c r="AN12" s="16"/>
      <c r="AO12" s="279"/>
      <c r="AP12" s="18"/>
      <c r="AQ12" s="16"/>
      <c r="AR12" s="15"/>
      <c r="AS12" s="273"/>
    </row>
    <row r="13" spans="1:45" x14ac:dyDescent="0.25">
      <c r="A13" s="20" t="s">
        <v>15</v>
      </c>
      <c r="B13" s="21" t="s">
        <v>16</v>
      </c>
      <c r="C13" s="22" t="s">
        <v>20</v>
      </c>
      <c r="D13" s="22" t="s">
        <v>21</v>
      </c>
      <c r="E13" s="72" t="s">
        <v>821</v>
      </c>
      <c r="F13" s="23"/>
      <c r="G13" s="10">
        <f t="shared" si="0"/>
        <v>0</v>
      </c>
      <c r="H13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3" s="24">
        <v>0</v>
      </c>
      <c r="J13" s="24">
        <v>0</v>
      </c>
      <c r="K13" s="228">
        <v>40</v>
      </c>
      <c r="L13" s="229">
        <v>0</v>
      </c>
      <c r="M13" s="25">
        <v>0</v>
      </c>
      <c r="N13" s="39">
        <v>0</v>
      </c>
      <c r="O13" s="10">
        <f t="shared" si="1"/>
        <v>0</v>
      </c>
      <c r="P13" s="11">
        <f t="shared" si="2"/>
        <v>0</v>
      </c>
      <c r="Q13" s="12">
        <f t="shared" si="3"/>
        <v>0</v>
      </c>
      <c r="R13" s="13">
        <f t="shared" si="4"/>
        <v>0</v>
      </c>
      <c r="S13" s="14"/>
      <c r="T13" s="15"/>
      <c r="U13" s="16"/>
      <c r="V13" s="279"/>
      <c r="W13" s="16"/>
      <c r="X13" s="18"/>
      <c r="Y13" s="15"/>
      <c r="Z13" s="16"/>
      <c r="AA13" s="279"/>
      <c r="AB13" s="15"/>
      <c r="AC13" s="18"/>
      <c r="AD13" s="16"/>
      <c r="AE13" s="16"/>
      <c r="AF13" s="18"/>
      <c r="AG13" s="15"/>
      <c r="AH13" s="16"/>
      <c r="AI13" s="18"/>
      <c r="AJ13" s="18"/>
      <c r="AK13" s="279"/>
      <c r="AL13" s="18"/>
      <c r="AM13" s="15"/>
      <c r="AN13" s="16"/>
      <c r="AO13" s="279"/>
      <c r="AP13" s="18"/>
      <c r="AQ13" s="16"/>
      <c r="AR13" s="15"/>
      <c r="AS13" s="273"/>
    </row>
    <row r="14" spans="1:45" x14ac:dyDescent="0.25">
      <c r="A14" s="2" t="s">
        <v>15</v>
      </c>
      <c r="B14" s="28" t="s">
        <v>16</v>
      </c>
      <c r="C14" s="22" t="s">
        <v>31</v>
      </c>
      <c r="D14" s="22" t="s">
        <v>32</v>
      </c>
      <c r="E14" s="72" t="s">
        <v>33</v>
      </c>
      <c r="F14" s="5"/>
      <c r="G14" s="10">
        <f t="shared" si="0"/>
        <v>0</v>
      </c>
      <c r="H14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4" s="8">
        <v>0</v>
      </c>
      <c r="J14" s="8">
        <v>0</v>
      </c>
      <c r="K14" s="228">
        <v>0</v>
      </c>
      <c r="L14" s="229">
        <v>0</v>
      </c>
      <c r="M14" s="9">
        <v>0</v>
      </c>
      <c r="N14" s="32">
        <v>0</v>
      </c>
      <c r="O14" s="10">
        <f t="shared" si="1"/>
        <v>0</v>
      </c>
      <c r="P14" s="11">
        <f t="shared" si="2"/>
        <v>0</v>
      </c>
      <c r="Q14" s="12">
        <f t="shared" si="3"/>
        <v>0</v>
      </c>
      <c r="R14" s="13">
        <f t="shared" si="4"/>
        <v>0</v>
      </c>
      <c r="S14" s="14"/>
      <c r="T14" s="15"/>
      <c r="U14" s="16"/>
      <c r="V14" s="279"/>
      <c r="W14" s="16"/>
      <c r="X14" s="18"/>
      <c r="Y14" s="15"/>
      <c r="Z14" s="16"/>
      <c r="AA14" s="279"/>
      <c r="AB14" s="15"/>
      <c r="AC14" s="18"/>
      <c r="AD14" s="16"/>
      <c r="AE14" s="16"/>
      <c r="AF14" s="18"/>
      <c r="AG14" s="15"/>
      <c r="AH14" s="16"/>
      <c r="AI14" s="18"/>
      <c r="AJ14" s="18"/>
      <c r="AK14" s="279"/>
      <c r="AL14" s="18"/>
      <c r="AM14" s="15"/>
      <c r="AN14" s="16"/>
      <c r="AO14" s="279"/>
      <c r="AP14" s="18"/>
      <c r="AQ14" s="16"/>
      <c r="AR14" s="15"/>
      <c r="AS14" s="273"/>
    </row>
    <row r="15" spans="1:45" x14ac:dyDescent="0.25">
      <c r="A15" s="2" t="s">
        <v>15</v>
      </c>
      <c r="B15" s="28" t="s">
        <v>16</v>
      </c>
      <c r="C15" s="22" t="s">
        <v>28</v>
      </c>
      <c r="D15" s="22" t="s">
        <v>29</v>
      </c>
      <c r="E15" s="72" t="s">
        <v>30</v>
      </c>
      <c r="F15" s="5"/>
      <c r="G15" s="10">
        <f t="shared" si="0"/>
        <v>0</v>
      </c>
      <c r="H15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5" s="8">
        <v>0</v>
      </c>
      <c r="J15" s="8">
        <v>0</v>
      </c>
      <c r="K15" s="228">
        <v>0</v>
      </c>
      <c r="L15" s="229">
        <v>0</v>
      </c>
      <c r="M15" s="9">
        <v>0</v>
      </c>
      <c r="N15" s="32">
        <v>0</v>
      </c>
      <c r="O15" s="10">
        <f t="shared" si="1"/>
        <v>0</v>
      </c>
      <c r="P15" s="11">
        <f t="shared" si="2"/>
        <v>0</v>
      </c>
      <c r="Q15" s="12">
        <f t="shared" si="3"/>
        <v>0</v>
      </c>
      <c r="R15" s="13">
        <f t="shared" si="4"/>
        <v>0</v>
      </c>
      <c r="S15" s="14"/>
      <c r="T15" s="15"/>
      <c r="U15" s="16"/>
      <c r="V15" s="279"/>
      <c r="W15" s="16"/>
      <c r="X15" s="18"/>
      <c r="Y15" s="15"/>
      <c r="Z15" s="16"/>
      <c r="AA15" s="279"/>
      <c r="AB15" s="15"/>
      <c r="AC15" s="18"/>
      <c r="AD15" s="16"/>
      <c r="AE15" s="16"/>
      <c r="AF15" s="18"/>
      <c r="AG15" s="15"/>
      <c r="AH15" s="16"/>
      <c r="AI15" s="18"/>
      <c r="AJ15" s="18"/>
      <c r="AK15" s="279"/>
      <c r="AL15" s="18"/>
      <c r="AM15" s="15"/>
      <c r="AN15" s="16"/>
      <c r="AO15" s="279"/>
      <c r="AP15" s="18"/>
      <c r="AQ15" s="16"/>
      <c r="AR15" s="15"/>
      <c r="AS15" s="273"/>
    </row>
    <row r="16" spans="1:45" x14ac:dyDescent="0.25">
      <c r="A16" s="2" t="s">
        <v>15</v>
      </c>
      <c r="B16" s="28" t="s">
        <v>16</v>
      </c>
      <c r="C16" s="22" t="s">
        <v>22</v>
      </c>
      <c r="D16" s="22" t="s">
        <v>23</v>
      </c>
      <c r="E16" s="72" t="s">
        <v>890</v>
      </c>
      <c r="F16" s="5"/>
      <c r="G16" s="10">
        <f t="shared" si="0"/>
        <v>0</v>
      </c>
      <c r="H16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6" s="8">
        <v>0</v>
      </c>
      <c r="J16" s="8">
        <v>0</v>
      </c>
      <c r="K16" s="228">
        <v>0</v>
      </c>
      <c r="L16" s="229">
        <v>0</v>
      </c>
      <c r="M16" s="9">
        <v>0</v>
      </c>
      <c r="N16" s="32">
        <v>0</v>
      </c>
      <c r="O16" s="10">
        <f t="shared" si="1"/>
        <v>0</v>
      </c>
      <c r="P16" s="11">
        <f t="shared" si="2"/>
        <v>0</v>
      </c>
      <c r="Q16" s="12">
        <f t="shared" si="3"/>
        <v>0</v>
      </c>
      <c r="R16" s="13">
        <f t="shared" si="4"/>
        <v>0</v>
      </c>
      <c r="S16" s="14"/>
      <c r="T16" s="15"/>
      <c r="U16" s="16"/>
      <c r="V16" s="279"/>
      <c r="W16" s="16"/>
      <c r="X16" s="18"/>
      <c r="Y16" s="15"/>
      <c r="Z16" s="16"/>
      <c r="AA16" s="279"/>
      <c r="AB16" s="15"/>
      <c r="AC16" s="18"/>
      <c r="AD16" s="16"/>
      <c r="AE16" s="16"/>
      <c r="AF16" s="18"/>
      <c r="AG16" s="15"/>
      <c r="AH16" s="16"/>
      <c r="AI16" s="18"/>
      <c r="AJ16" s="18"/>
      <c r="AK16" s="279"/>
      <c r="AL16" s="18"/>
      <c r="AM16" s="15"/>
      <c r="AN16" s="16"/>
      <c r="AO16" s="279"/>
      <c r="AP16" s="18"/>
      <c r="AQ16" s="16"/>
      <c r="AR16" s="15"/>
      <c r="AS16" s="273"/>
    </row>
    <row r="17" spans="1:45" x14ac:dyDescent="0.25">
      <c r="A17" s="79" t="s">
        <v>15</v>
      </c>
      <c r="B17" s="80"/>
      <c r="C17" s="114"/>
      <c r="D17" s="114"/>
      <c r="E17" s="115"/>
      <c r="F17" s="83"/>
      <c r="G17" s="88">
        <f t="shared" si="0"/>
        <v>0</v>
      </c>
      <c r="H17" s="21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7" s="84"/>
      <c r="J17" s="84"/>
      <c r="K17" s="85"/>
      <c r="L17" s="86"/>
      <c r="M17" s="84"/>
      <c r="N17" s="87"/>
      <c r="O17" s="88">
        <f t="shared" si="1"/>
        <v>0</v>
      </c>
      <c r="P17" s="232">
        <f t="shared" si="2"/>
        <v>0</v>
      </c>
      <c r="Q17" s="90">
        <f t="shared" si="3"/>
        <v>0</v>
      </c>
      <c r="R17" s="91">
        <f t="shared" si="4"/>
        <v>0</v>
      </c>
      <c r="S17" s="92"/>
      <c r="T17" s="93"/>
      <c r="U17" s="94"/>
      <c r="V17" s="280"/>
      <c r="W17" s="94"/>
      <c r="X17" s="96"/>
      <c r="Y17" s="93"/>
      <c r="Z17" s="94"/>
      <c r="AA17" s="280"/>
      <c r="AB17" s="93"/>
      <c r="AC17" s="96"/>
      <c r="AD17" s="94"/>
      <c r="AE17" s="94"/>
      <c r="AF17" s="96"/>
      <c r="AG17" s="93"/>
      <c r="AH17" s="94"/>
      <c r="AI17" s="96"/>
      <c r="AJ17" s="96"/>
      <c r="AK17" s="280"/>
      <c r="AL17" s="96"/>
      <c r="AM17" s="93"/>
      <c r="AN17" s="94"/>
      <c r="AO17" s="280"/>
      <c r="AP17" s="96"/>
      <c r="AQ17" s="94"/>
      <c r="AR17" s="93"/>
      <c r="AS17" s="274"/>
    </row>
    <row r="18" spans="1:45" x14ac:dyDescent="0.25">
      <c r="A18" s="79" t="s">
        <v>15</v>
      </c>
      <c r="B18" s="80"/>
      <c r="C18" s="114"/>
      <c r="D18" s="114"/>
      <c r="E18" s="115"/>
      <c r="F18" s="83"/>
      <c r="G18" s="88">
        <f t="shared" si="0"/>
        <v>0</v>
      </c>
      <c r="H18" s="21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8" s="84"/>
      <c r="J18" s="84"/>
      <c r="K18" s="85"/>
      <c r="L18" s="86"/>
      <c r="M18" s="84"/>
      <c r="N18" s="87"/>
      <c r="O18" s="88">
        <f t="shared" si="1"/>
        <v>0</v>
      </c>
      <c r="P18" s="232">
        <f t="shared" si="2"/>
        <v>0</v>
      </c>
      <c r="Q18" s="90">
        <f t="shared" si="3"/>
        <v>0</v>
      </c>
      <c r="R18" s="91">
        <f t="shared" si="4"/>
        <v>0</v>
      </c>
      <c r="S18" s="92"/>
      <c r="T18" s="93"/>
      <c r="U18" s="94"/>
      <c r="V18" s="280"/>
      <c r="W18" s="94"/>
      <c r="X18" s="96"/>
      <c r="Y18" s="93"/>
      <c r="Z18" s="94"/>
      <c r="AA18" s="280"/>
      <c r="AB18" s="93"/>
      <c r="AC18" s="96"/>
      <c r="AD18" s="94"/>
      <c r="AE18" s="94"/>
      <c r="AF18" s="96"/>
      <c r="AG18" s="93"/>
      <c r="AH18" s="94"/>
      <c r="AI18" s="96"/>
      <c r="AJ18" s="96"/>
      <c r="AK18" s="280"/>
      <c r="AL18" s="96"/>
      <c r="AM18" s="93"/>
      <c r="AN18" s="94"/>
      <c r="AO18" s="280"/>
      <c r="AP18" s="96"/>
      <c r="AQ18" s="94"/>
      <c r="AR18" s="93"/>
      <c r="AS18" s="274"/>
    </row>
    <row r="19" spans="1:45" x14ac:dyDescent="0.25">
      <c r="A19" s="2" t="s">
        <v>186</v>
      </c>
      <c r="B19" s="28" t="s">
        <v>16</v>
      </c>
      <c r="C19" s="22" t="s">
        <v>794</v>
      </c>
      <c r="D19" s="22" t="s">
        <v>209</v>
      </c>
      <c r="E19" s="72" t="s">
        <v>33</v>
      </c>
      <c r="F19" s="5">
        <v>1</v>
      </c>
      <c r="G19" s="10">
        <f t="shared" si="0"/>
        <v>77</v>
      </c>
      <c r="H19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9" s="8">
        <v>0</v>
      </c>
      <c r="J19" s="38">
        <v>0</v>
      </c>
      <c r="K19" s="30">
        <v>57</v>
      </c>
      <c r="L19" s="31">
        <v>8</v>
      </c>
      <c r="M19" s="9">
        <v>0</v>
      </c>
      <c r="N19" s="32">
        <v>0</v>
      </c>
      <c r="O19" s="10">
        <f t="shared" si="1"/>
        <v>40</v>
      </c>
      <c r="P19" s="11">
        <f t="shared" si="2"/>
        <v>12</v>
      </c>
      <c r="Q19" s="12">
        <f t="shared" si="3"/>
        <v>20</v>
      </c>
      <c r="R19" s="13">
        <f t="shared" si="4"/>
        <v>25</v>
      </c>
      <c r="S19" s="14">
        <v>20</v>
      </c>
      <c r="T19" s="15">
        <v>12</v>
      </c>
      <c r="U19" s="16">
        <v>20</v>
      </c>
      <c r="V19" s="279">
        <v>25</v>
      </c>
      <c r="W19" s="16"/>
      <c r="X19" s="18"/>
      <c r="Y19" s="15"/>
      <c r="Z19" s="16"/>
      <c r="AA19" s="279"/>
      <c r="AB19" s="15"/>
      <c r="AC19" s="18"/>
      <c r="AD19" s="16"/>
      <c r="AE19" s="16"/>
      <c r="AF19" s="18"/>
      <c r="AG19" s="15"/>
      <c r="AH19" s="16"/>
      <c r="AI19" s="18"/>
      <c r="AJ19" s="18"/>
      <c r="AK19" s="279"/>
      <c r="AL19" s="18"/>
      <c r="AM19" s="15"/>
      <c r="AN19" s="16"/>
      <c r="AO19" s="279"/>
      <c r="AP19" s="18"/>
      <c r="AQ19" s="16"/>
      <c r="AR19" s="15"/>
      <c r="AS19" s="273"/>
    </row>
    <row r="20" spans="1:45" x14ac:dyDescent="0.25">
      <c r="A20" s="2" t="s">
        <v>186</v>
      </c>
      <c r="B20" s="3" t="s">
        <v>16</v>
      </c>
      <c r="C20" s="4" t="s">
        <v>376</v>
      </c>
      <c r="D20" s="4" t="s">
        <v>213</v>
      </c>
      <c r="E20" s="71" t="s">
        <v>958</v>
      </c>
      <c r="F20" s="5">
        <v>2</v>
      </c>
      <c r="G20" s="6">
        <f t="shared" si="0"/>
        <v>58</v>
      </c>
      <c r="H20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20" s="8">
        <v>0</v>
      </c>
      <c r="J20" s="8">
        <v>0</v>
      </c>
      <c r="K20" s="30">
        <v>0</v>
      </c>
      <c r="L20" s="31">
        <v>0</v>
      </c>
      <c r="M20" s="9">
        <v>0</v>
      </c>
      <c r="N20" s="32">
        <v>0</v>
      </c>
      <c r="O20" s="10">
        <f t="shared" si="1"/>
        <v>30</v>
      </c>
      <c r="P20" s="11">
        <f t="shared" si="2"/>
        <v>8</v>
      </c>
      <c r="Q20" s="12">
        <f t="shared" si="3"/>
        <v>15</v>
      </c>
      <c r="R20" s="13">
        <f t="shared" si="4"/>
        <v>20</v>
      </c>
      <c r="S20" s="14">
        <v>15</v>
      </c>
      <c r="T20" s="15">
        <v>8</v>
      </c>
      <c r="U20" s="16">
        <v>15</v>
      </c>
      <c r="V20" s="279">
        <v>20</v>
      </c>
      <c r="W20" s="16"/>
      <c r="X20" s="18"/>
      <c r="Y20" s="15"/>
      <c r="Z20" s="16"/>
      <c r="AA20" s="279"/>
      <c r="AB20" s="15"/>
      <c r="AC20" s="18"/>
      <c r="AD20" s="16"/>
      <c r="AE20" s="16"/>
      <c r="AF20" s="18"/>
      <c r="AG20" s="15"/>
      <c r="AH20" s="16"/>
      <c r="AI20" s="18"/>
      <c r="AJ20" s="18"/>
      <c r="AK20" s="279"/>
      <c r="AL20" s="18"/>
      <c r="AM20" s="15"/>
      <c r="AN20" s="16"/>
      <c r="AO20" s="279"/>
      <c r="AP20" s="18"/>
      <c r="AQ20" s="16"/>
      <c r="AR20" s="15"/>
      <c r="AS20" s="273"/>
    </row>
    <row r="21" spans="1:45" x14ac:dyDescent="0.25">
      <c r="A21" s="2" t="s">
        <v>186</v>
      </c>
      <c r="B21" s="28" t="s">
        <v>16</v>
      </c>
      <c r="C21" s="22" t="s">
        <v>796</v>
      </c>
      <c r="D21" s="22" t="s">
        <v>511</v>
      </c>
      <c r="E21" s="72" t="s">
        <v>86</v>
      </c>
      <c r="F21" s="5">
        <v>3</v>
      </c>
      <c r="G21" s="10">
        <f t="shared" si="0"/>
        <v>47</v>
      </c>
      <c r="H21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21" s="8">
        <v>0</v>
      </c>
      <c r="J21" s="8">
        <v>0</v>
      </c>
      <c r="K21" s="30">
        <v>49</v>
      </c>
      <c r="L21" s="31">
        <v>6</v>
      </c>
      <c r="M21" s="9">
        <v>0</v>
      </c>
      <c r="N21" s="32">
        <v>0</v>
      </c>
      <c r="O21" s="10">
        <f t="shared" si="1"/>
        <v>12</v>
      </c>
      <c r="P21" s="11">
        <f t="shared" si="2"/>
        <v>20</v>
      </c>
      <c r="Q21" s="12">
        <f t="shared" si="3"/>
        <v>12</v>
      </c>
      <c r="R21" s="13">
        <f t="shared" si="4"/>
        <v>15</v>
      </c>
      <c r="S21" s="14"/>
      <c r="T21" s="15">
        <v>20</v>
      </c>
      <c r="U21" s="16">
        <v>12</v>
      </c>
      <c r="V21" s="279">
        <v>15</v>
      </c>
      <c r="W21" s="16"/>
      <c r="X21" s="18"/>
      <c r="Y21" s="15"/>
      <c r="Z21" s="16"/>
      <c r="AA21" s="279"/>
      <c r="AB21" s="15"/>
      <c r="AC21" s="18"/>
      <c r="AD21" s="16"/>
      <c r="AE21" s="16"/>
      <c r="AF21" s="18"/>
      <c r="AG21" s="15"/>
      <c r="AH21" s="16"/>
      <c r="AI21" s="18"/>
      <c r="AJ21" s="18"/>
      <c r="AK21" s="279"/>
      <c r="AL21" s="18"/>
      <c r="AM21" s="15"/>
      <c r="AN21" s="16"/>
      <c r="AO21" s="279"/>
      <c r="AP21" s="18"/>
      <c r="AQ21" s="16"/>
      <c r="AR21" s="15"/>
      <c r="AS21" s="273"/>
    </row>
    <row r="22" spans="1:45" x14ac:dyDescent="0.25">
      <c r="A22" s="2" t="s">
        <v>186</v>
      </c>
      <c r="B22" s="3" t="s">
        <v>16</v>
      </c>
      <c r="C22" s="4" t="s">
        <v>356</v>
      </c>
      <c r="D22" s="4" t="s">
        <v>357</v>
      </c>
      <c r="E22" s="71" t="s">
        <v>67</v>
      </c>
      <c r="F22" s="5">
        <v>4</v>
      </c>
      <c r="G22" s="6">
        <f t="shared" si="0"/>
        <v>24</v>
      </c>
      <c r="H22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22" s="8">
        <v>0</v>
      </c>
      <c r="J22" s="8">
        <v>0</v>
      </c>
      <c r="K22" s="30">
        <v>15</v>
      </c>
      <c r="L22" s="31">
        <v>0</v>
      </c>
      <c r="M22" s="9">
        <v>0</v>
      </c>
      <c r="N22" s="32">
        <v>0</v>
      </c>
      <c r="O22" s="10">
        <f t="shared" si="1"/>
        <v>6</v>
      </c>
      <c r="P22" s="11">
        <f t="shared" si="2"/>
        <v>6</v>
      </c>
      <c r="Q22" s="12">
        <f t="shared" si="3"/>
        <v>6</v>
      </c>
      <c r="R22" s="13">
        <f t="shared" si="4"/>
        <v>12</v>
      </c>
      <c r="S22" s="14"/>
      <c r="T22" s="15">
        <v>6</v>
      </c>
      <c r="U22" s="16">
        <v>6</v>
      </c>
      <c r="V22" s="279">
        <v>12</v>
      </c>
      <c r="W22" s="16"/>
      <c r="X22" s="18"/>
      <c r="Y22" s="15"/>
      <c r="Z22" s="16"/>
      <c r="AA22" s="279"/>
      <c r="AB22" s="15"/>
      <c r="AC22" s="18"/>
      <c r="AD22" s="16"/>
      <c r="AE22" s="16"/>
      <c r="AF22" s="18"/>
      <c r="AG22" s="15"/>
      <c r="AH22" s="16"/>
      <c r="AI22" s="18"/>
      <c r="AJ22" s="18"/>
      <c r="AK22" s="279"/>
      <c r="AL22" s="18"/>
      <c r="AM22" s="15"/>
      <c r="AN22" s="16"/>
      <c r="AO22" s="279"/>
      <c r="AP22" s="18"/>
      <c r="AQ22" s="16"/>
      <c r="AR22" s="15"/>
      <c r="AS22" s="273"/>
    </row>
    <row r="23" spans="1:45" x14ac:dyDescent="0.25">
      <c r="A23" s="2" t="s">
        <v>186</v>
      </c>
      <c r="B23" s="28" t="s">
        <v>16</v>
      </c>
      <c r="C23" s="22" t="s">
        <v>368</v>
      </c>
      <c r="D23" s="22" t="s">
        <v>369</v>
      </c>
      <c r="E23" s="72" t="s">
        <v>86</v>
      </c>
      <c r="F23" s="5">
        <v>5</v>
      </c>
      <c r="G23" s="6">
        <f t="shared" si="0"/>
        <v>16</v>
      </c>
      <c r="H23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23" s="8">
        <v>0</v>
      </c>
      <c r="J23" s="8">
        <v>0</v>
      </c>
      <c r="K23" s="30">
        <v>0</v>
      </c>
      <c r="L23" s="31">
        <v>20</v>
      </c>
      <c r="M23" s="9">
        <v>0</v>
      </c>
      <c r="N23" s="32">
        <v>0</v>
      </c>
      <c r="O23" s="10">
        <f t="shared" si="1"/>
        <v>12</v>
      </c>
      <c r="P23" s="11">
        <f t="shared" si="2"/>
        <v>4</v>
      </c>
      <c r="Q23" s="12">
        <f t="shared" si="3"/>
        <v>0</v>
      </c>
      <c r="R23" s="13">
        <f t="shared" si="4"/>
        <v>0</v>
      </c>
      <c r="S23" s="14">
        <v>12</v>
      </c>
      <c r="T23" s="15">
        <v>4</v>
      </c>
      <c r="U23" s="16"/>
      <c r="V23" s="279"/>
      <c r="W23" s="16"/>
      <c r="X23" s="18"/>
      <c r="Y23" s="15"/>
      <c r="Z23" s="16"/>
      <c r="AA23" s="279"/>
      <c r="AB23" s="15"/>
      <c r="AC23" s="18"/>
      <c r="AD23" s="16"/>
      <c r="AE23" s="16"/>
      <c r="AF23" s="18"/>
      <c r="AG23" s="15"/>
      <c r="AH23" s="16"/>
      <c r="AI23" s="18"/>
      <c r="AJ23" s="18"/>
      <c r="AK23" s="279"/>
      <c r="AL23" s="18"/>
      <c r="AM23" s="15"/>
      <c r="AN23" s="16"/>
      <c r="AO23" s="279"/>
      <c r="AP23" s="18"/>
      <c r="AQ23" s="16"/>
      <c r="AR23" s="15"/>
      <c r="AS23" s="273"/>
    </row>
    <row r="24" spans="1:45" x14ac:dyDescent="0.25">
      <c r="A24" s="2" t="s">
        <v>186</v>
      </c>
      <c r="B24" s="28" t="s">
        <v>16</v>
      </c>
      <c r="C24" s="22" t="s">
        <v>189</v>
      </c>
      <c r="D24" s="22" t="s">
        <v>190</v>
      </c>
      <c r="E24" s="72" t="s">
        <v>958</v>
      </c>
      <c r="F24" s="5">
        <v>6</v>
      </c>
      <c r="G24" s="10">
        <f t="shared" si="0"/>
        <v>10</v>
      </c>
      <c r="H24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24" s="8">
        <v>0</v>
      </c>
      <c r="J24" s="8">
        <v>0</v>
      </c>
      <c r="K24" s="30">
        <v>42</v>
      </c>
      <c r="L24" s="31">
        <v>35</v>
      </c>
      <c r="M24" s="9">
        <v>0</v>
      </c>
      <c r="N24" s="32">
        <v>0</v>
      </c>
      <c r="O24" s="10">
        <f t="shared" si="1"/>
        <v>10</v>
      </c>
      <c r="P24" s="11">
        <f t="shared" si="2"/>
        <v>0</v>
      </c>
      <c r="Q24" s="12">
        <f t="shared" si="3"/>
        <v>0</v>
      </c>
      <c r="R24" s="13">
        <f t="shared" si="4"/>
        <v>0</v>
      </c>
      <c r="S24" s="14">
        <v>10</v>
      </c>
      <c r="T24" s="15"/>
      <c r="U24" s="16"/>
      <c r="V24" s="279"/>
      <c r="W24" s="16"/>
      <c r="X24" s="18"/>
      <c r="Y24" s="15"/>
      <c r="Z24" s="16"/>
      <c r="AA24" s="279"/>
      <c r="AB24" s="15"/>
      <c r="AC24" s="18"/>
      <c r="AD24" s="16"/>
      <c r="AE24" s="16"/>
      <c r="AF24" s="18"/>
      <c r="AG24" s="15"/>
      <c r="AH24" s="16"/>
      <c r="AI24" s="18"/>
      <c r="AJ24" s="18"/>
      <c r="AK24" s="279"/>
      <c r="AL24" s="18"/>
      <c r="AM24" s="15"/>
      <c r="AN24" s="16"/>
      <c r="AO24" s="279"/>
      <c r="AP24" s="18"/>
      <c r="AQ24" s="16"/>
      <c r="AR24" s="15"/>
      <c r="AS24" s="273"/>
    </row>
    <row r="25" spans="1:45" x14ac:dyDescent="0.25">
      <c r="A25" s="2" t="s">
        <v>186</v>
      </c>
      <c r="B25" s="28" t="s">
        <v>16</v>
      </c>
      <c r="C25" s="22" t="s">
        <v>230</v>
      </c>
      <c r="D25" s="22" t="s">
        <v>214</v>
      </c>
      <c r="E25" s="72" t="s">
        <v>86</v>
      </c>
      <c r="F25" s="5">
        <v>6</v>
      </c>
      <c r="G25" s="10">
        <f t="shared" si="0"/>
        <v>10</v>
      </c>
      <c r="H25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25" s="8">
        <v>0</v>
      </c>
      <c r="J25" s="8">
        <v>0</v>
      </c>
      <c r="K25" s="30">
        <v>0</v>
      </c>
      <c r="L25" s="31">
        <v>0</v>
      </c>
      <c r="M25" s="9">
        <v>0</v>
      </c>
      <c r="N25" s="32">
        <v>0</v>
      </c>
      <c r="O25" s="10">
        <f t="shared" si="1"/>
        <v>0</v>
      </c>
      <c r="P25" s="11">
        <f t="shared" si="2"/>
        <v>10</v>
      </c>
      <c r="Q25" s="12">
        <f t="shared" si="3"/>
        <v>0</v>
      </c>
      <c r="R25" s="13">
        <f t="shared" si="4"/>
        <v>0</v>
      </c>
      <c r="S25" s="14"/>
      <c r="T25" s="15">
        <v>10</v>
      </c>
      <c r="U25" s="16"/>
      <c r="V25" s="279"/>
      <c r="W25" s="16"/>
      <c r="X25" s="18"/>
      <c r="Y25" s="15"/>
      <c r="Z25" s="16"/>
      <c r="AA25" s="279"/>
      <c r="AB25" s="15"/>
      <c r="AC25" s="18"/>
      <c r="AD25" s="16"/>
      <c r="AE25" s="16"/>
      <c r="AF25" s="18"/>
      <c r="AG25" s="15"/>
      <c r="AH25" s="16"/>
      <c r="AI25" s="18"/>
      <c r="AJ25" s="18"/>
      <c r="AK25" s="279"/>
      <c r="AL25" s="18"/>
      <c r="AM25" s="15"/>
      <c r="AN25" s="16"/>
      <c r="AO25" s="279"/>
      <c r="AP25" s="18"/>
      <c r="AQ25" s="16"/>
      <c r="AR25" s="15"/>
      <c r="AS25" s="273"/>
    </row>
    <row r="26" spans="1:45" x14ac:dyDescent="0.25">
      <c r="A26" s="2" t="s">
        <v>186</v>
      </c>
      <c r="B26" s="28" t="s">
        <v>16</v>
      </c>
      <c r="C26" s="22" t="s">
        <v>191</v>
      </c>
      <c r="D26" s="22" t="s">
        <v>192</v>
      </c>
      <c r="E26" s="72" t="s">
        <v>77</v>
      </c>
      <c r="F26" s="5">
        <v>6</v>
      </c>
      <c r="G26" s="10">
        <f t="shared" si="0"/>
        <v>10</v>
      </c>
      <c r="H26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26" s="8">
        <v>0</v>
      </c>
      <c r="J26" s="8">
        <v>0</v>
      </c>
      <c r="K26" s="30">
        <v>31</v>
      </c>
      <c r="L26" s="31">
        <v>2</v>
      </c>
      <c r="M26" s="9">
        <v>0</v>
      </c>
      <c r="N26" s="32">
        <v>0</v>
      </c>
      <c r="O26" s="10">
        <f t="shared" si="1"/>
        <v>10</v>
      </c>
      <c r="P26" s="11">
        <f t="shared" si="2"/>
        <v>0</v>
      </c>
      <c r="Q26" s="12">
        <f t="shared" si="3"/>
        <v>10</v>
      </c>
      <c r="R26" s="13">
        <f t="shared" si="4"/>
        <v>0</v>
      </c>
      <c r="S26" s="14"/>
      <c r="T26" s="15"/>
      <c r="U26" s="16">
        <v>10</v>
      </c>
      <c r="V26" s="279"/>
      <c r="W26" s="16"/>
      <c r="X26" s="18"/>
      <c r="Y26" s="15"/>
      <c r="Z26" s="16"/>
      <c r="AA26" s="279"/>
      <c r="AB26" s="15"/>
      <c r="AC26" s="18"/>
      <c r="AD26" s="16"/>
      <c r="AE26" s="16"/>
      <c r="AF26" s="18"/>
      <c r="AG26" s="15"/>
      <c r="AH26" s="16"/>
      <c r="AI26" s="18"/>
      <c r="AJ26" s="18"/>
      <c r="AK26" s="279"/>
      <c r="AL26" s="18"/>
      <c r="AM26" s="15"/>
      <c r="AN26" s="16"/>
      <c r="AO26" s="279"/>
      <c r="AP26" s="18"/>
      <c r="AQ26" s="16"/>
      <c r="AR26" s="15"/>
      <c r="AS26" s="273"/>
    </row>
    <row r="27" spans="1:45" x14ac:dyDescent="0.25">
      <c r="A27" s="2" t="s">
        <v>186</v>
      </c>
      <c r="B27" s="3" t="s">
        <v>16</v>
      </c>
      <c r="C27" s="4" t="s">
        <v>185</v>
      </c>
      <c r="D27" s="4" t="s">
        <v>521</v>
      </c>
      <c r="E27" s="71" t="s">
        <v>70</v>
      </c>
      <c r="F27" s="5">
        <v>9</v>
      </c>
      <c r="G27" s="6">
        <f t="shared" si="0"/>
        <v>8</v>
      </c>
      <c r="H27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27" s="8">
        <v>0</v>
      </c>
      <c r="J27" s="8">
        <v>0</v>
      </c>
      <c r="K27" s="30">
        <v>0</v>
      </c>
      <c r="L27" s="31">
        <v>0</v>
      </c>
      <c r="M27" s="9">
        <v>0</v>
      </c>
      <c r="N27" s="32">
        <v>0</v>
      </c>
      <c r="O27" s="10">
        <f t="shared" si="1"/>
        <v>8</v>
      </c>
      <c r="P27" s="11">
        <f t="shared" si="2"/>
        <v>0</v>
      </c>
      <c r="Q27" s="12">
        <f t="shared" si="3"/>
        <v>0</v>
      </c>
      <c r="R27" s="13">
        <f t="shared" si="4"/>
        <v>0</v>
      </c>
      <c r="S27" s="14">
        <v>8</v>
      </c>
      <c r="T27" s="15"/>
      <c r="U27" s="16"/>
      <c r="V27" s="279"/>
      <c r="W27" s="16"/>
      <c r="X27" s="18"/>
      <c r="Y27" s="15"/>
      <c r="Z27" s="16"/>
      <c r="AA27" s="279"/>
      <c r="AB27" s="15"/>
      <c r="AC27" s="18"/>
      <c r="AD27" s="16"/>
      <c r="AE27" s="16"/>
      <c r="AF27" s="18"/>
      <c r="AG27" s="15"/>
      <c r="AH27" s="16"/>
      <c r="AI27" s="18"/>
      <c r="AJ27" s="18"/>
      <c r="AK27" s="279"/>
      <c r="AL27" s="18"/>
      <c r="AM27" s="15"/>
      <c r="AN27" s="16"/>
      <c r="AO27" s="279"/>
      <c r="AP27" s="18"/>
      <c r="AQ27" s="16"/>
      <c r="AR27" s="15"/>
      <c r="AS27" s="273"/>
    </row>
    <row r="28" spans="1:45" x14ac:dyDescent="0.25">
      <c r="A28" s="2" t="s">
        <v>186</v>
      </c>
      <c r="B28" s="3" t="s">
        <v>16</v>
      </c>
      <c r="C28" s="4" t="s">
        <v>361</v>
      </c>
      <c r="D28" s="4" t="s">
        <v>362</v>
      </c>
      <c r="E28" s="71" t="s">
        <v>33</v>
      </c>
      <c r="F28" s="5">
        <v>9</v>
      </c>
      <c r="G28" s="6">
        <f t="shared" si="0"/>
        <v>8</v>
      </c>
      <c r="H28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28" s="8">
        <v>0</v>
      </c>
      <c r="J28" s="8">
        <v>0</v>
      </c>
      <c r="K28" s="30">
        <v>32</v>
      </c>
      <c r="L28" s="31">
        <v>0</v>
      </c>
      <c r="M28" s="9">
        <v>0</v>
      </c>
      <c r="N28" s="32">
        <v>0</v>
      </c>
      <c r="O28" s="10">
        <f t="shared" si="1"/>
        <v>8</v>
      </c>
      <c r="P28" s="11">
        <f t="shared" si="2"/>
        <v>0</v>
      </c>
      <c r="Q28" s="12">
        <f t="shared" si="3"/>
        <v>8</v>
      </c>
      <c r="R28" s="13">
        <f t="shared" si="4"/>
        <v>0</v>
      </c>
      <c r="S28" s="14"/>
      <c r="T28" s="15"/>
      <c r="U28" s="16">
        <v>8</v>
      </c>
      <c r="V28" s="279"/>
      <c r="W28" s="16"/>
      <c r="X28" s="18"/>
      <c r="Y28" s="15"/>
      <c r="Z28" s="16"/>
      <c r="AA28" s="279"/>
      <c r="AB28" s="15"/>
      <c r="AC28" s="18"/>
      <c r="AD28" s="16"/>
      <c r="AE28" s="16"/>
      <c r="AF28" s="18"/>
      <c r="AG28" s="15"/>
      <c r="AH28" s="16"/>
      <c r="AI28" s="18"/>
      <c r="AJ28" s="18"/>
      <c r="AK28" s="279"/>
      <c r="AL28" s="18"/>
      <c r="AM28" s="15"/>
      <c r="AN28" s="16"/>
      <c r="AO28" s="279"/>
      <c r="AP28" s="18"/>
      <c r="AQ28" s="16"/>
      <c r="AR28" s="15"/>
      <c r="AS28" s="273"/>
    </row>
    <row r="29" spans="1:45" x14ac:dyDescent="0.25">
      <c r="A29" s="2" t="s">
        <v>186</v>
      </c>
      <c r="B29" s="3" t="s">
        <v>16</v>
      </c>
      <c r="C29" s="116" t="s">
        <v>755</v>
      </c>
      <c r="D29" s="116" t="s">
        <v>355</v>
      </c>
      <c r="E29" s="117" t="s">
        <v>47</v>
      </c>
      <c r="F29" s="5"/>
      <c r="G29" s="6">
        <f t="shared" si="0"/>
        <v>0</v>
      </c>
      <c r="H29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29" s="8">
        <v>0</v>
      </c>
      <c r="J29" s="8">
        <v>0</v>
      </c>
      <c r="K29" s="30">
        <v>45</v>
      </c>
      <c r="L29" s="31">
        <v>15</v>
      </c>
      <c r="M29" s="9">
        <v>0</v>
      </c>
      <c r="N29" s="32">
        <v>0</v>
      </c>
      <c r="O29" s="10">
        <f t="shared" si="1"/>
        <v>0</v>
      </c>
      <c r="P29" s="11">
        <f t="shared" si="2"/>
        <v>0</v>
      </c>
      <c r="Q29" s="12">
        <f t="shared" si="3"/>
        <v>0</v>
      </c>
      <c r="R29" s="13">
        <f t="shared" si="4"/>
        <v>0</v>
      </c>
      <c r="S29" s="14"/>
      <c r="T29" s="15"/>
      <c r="U29" s="16"/>
      <c r="V29" s="279"/>
      <c r="W29" s="16"/>
      <c r="X29" s="18"/>
      <c r="Y29" s="15"/>
      <c r="Z29" s="16"/>
      <c r="AA29" s="279"/>
      <c r="AB29" s="15"/>
      <c r="AC29" s="18"/>
      <c r="AD29" s="16"/>
      <c r="AE29" s="16"/>
      <c r="AF29" s="18"/>
      <c r="AG29" s="15"/>
      <c r="AH29" s="16"/>
      <c r="AI29" s="18"/>
      <c r="AJ29" s="18"/>
      <c r="AK29" s="279"/>
      <c r="AL29" s="18"/>
      <c r="AM29" s="15"/>
      <c r="AN29" s="16"/>
      <c r="AO29" s="279"/>
      <c r="AP29" s="18"/>
      <c r="AQ29" s="16"/>
      <c r="AR29" s="15"/>
      <c r="AS29" s="273"/>
    </row>
    <row r="30" spans="1:45" x14ac:dyDescent="0.25">
      <c r="A30" s="2" t="s">
        <v>186</v>
      </c>
      <c r="B30" s="33" t="s">
        <v>16</v>
      </c>
      <c r="C30" s="22" t="s">
        <v>212</v>
      </c>
      <c r="D30" s="22" t="s">
        <v>213</v>
      </c>
      <c r="E30" s="72" t="s">
        <v>70</v>
      </c>
      <c r="F30" s="5"/>
      <c r="G30" s="10">
        <f t="shared" si="0"/>
        <v>0</v>
      </c>
      <c r="H30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30" s="8">
        <v>0</v>
      </c>
      <c r="J30" s="8">
        <v>0</v>
      </c>
      <c r="K30" s="30">
        <v>72</v>
      </c>
      <c r="L30" s="31">
        <v>10</v>
      </c>
      <c r="M30" s="9">
        <v>0</v>
      </c>
      <c r="N30" s="32">
        <v>0</v>
      </c>
      <c r="O30" s="10">
        <f t="shared" si="1"/>
        <v>0</v>
      </c>
      <c r="P30" s="11">
        <f t="shared" si="2"/>
        <v>0</v>
      </c>
      <c r="Q30" s="12">
        <f t="shared" si="3"/>
        <v>0</v>
      </c>
      <c r="R30" s="13">
        <f t="shared" si="4"/>
        <v>0</v>
      </c>
      <c r="S30" s="14"/>
      <c r="T30" s="15"/>
      <c r="U30" s="16"/>
      <c r="V30" s="279"/>
      <c r="W30" s="16"/>
      <c r="X30" s="18"/>
      <c r="Y30" s="15"/>
      <c r="Z30" s="16"/>
      <c r="AA30" s="279"/>
      <c r="AB30" s="15"/>
      <c r="AC30" s="18"/>
      <c r="AD30" s="16"/>
      <c r="AE30" s="16"/>
      <c r="AF30" s="18"/>
      <c r="AG30" s="15"/>
      <c r="AH30" s="16"/>
      <c r="AI30" s="18"/>
      <c r="AJ30" s="18"/>
      <c r="AK30" s="279"/>
      <c r="AL30" s="18"/>
      <c r="AM30" s="15"/>
      <c r="AN30" s="16"/>
      <c r="AO30" s="279"/>
      <c r="AP30" s="18"/>
      <c r="AQ30" s="16"/>
      <c r="AR30" s="15"/>
      <c r="AS30" s="273"/>
    </row>
    <row r="31" spans="1:45" x14ac:dyDescent="0.25">
      <c r="A31" s="2" t="s">
        <v>186</v>
      </c>
      <c r="B31" s="28" t="s">
        <v>16</v>
      </c>
      <c r="C31" s="22" t="s">
        <v>198</v>
      </c>
      <c r="D31" s="22" t="s">
        <v>199</v>
      </c>
      <c r="E31" s="72" t="s">
        <v>847</v>
      </c>
      <c r="F31" s="5"/>
      <c r="G31" s="10">
        <f t="shared" si="0"/>
        <v>0</v>
      </c>
      <c r="H31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31" s="8">
        <v>0</v>
      </c>
      <c r="J31" s="8">
        <v>0</v>
      </c>
      <c r="K31" s="30">
        <v>45</v>
      </c>
      <c r="L31" s="31">
        <v>12</v>
      </c>
      <c r="M31" s="9">
        <v>0</v>
      </c>
      <c r="N31" s="32">
        <v>0</v>
      </c>
      <c r="O31" s="10">
        <f t="shared" si="1"/>
        <v>0</v>
      </c>
      <c r="P31" s="11">
        <f t="shared" si="2"/>
        <v>0</v>
      </c>
      <c r="Q31" s="12">
        <f t="shared" si="3"/>
        <v>0</v>
      </c>
      <c r="R31" s="13">
        <f t="shared" si="4"/>
        <v>0</v>
      </c>
      <c r="S31" s="14"/>
      <c r="T31" s="15"/>
      <c r="U31" s="16"/>
      <c r="V31" s="279"/>
      <c r="W31" s="16"/>
      <c r="X31" s="18"/>
      <c r="Y31" s="15"/>
      <c r="Z31" s="16"/>
      <c r="AA31" s="279"/>
      <c r="AB31" s="15"/>
      <c r="AC31" s="18"/>
      <c r="AD31" s="16"/>
      <c r="AE31" s="16"/>
      <c r="AF31" s="18"/>
      <c r="AG31" s="15"/>
      <c r="AH31" s="16"/>
      <c r="AI31" s="18"/>
      <c r="AJ31" s="18"/>
      <c r="AK31" s="279"/>
      <c r="AL31" s="18"/>
      <c r="AM31" s="15"/>
      <c r="AN31" s="16"/>
      <c r="AO31" s="279"/>
      <c r="AP31" s="18"/>
      <c r="AQ31" s="16"/>
      <c r="AR31" s="15"/>
      <c r="AS31" s="273"/>
    </row>
    <row r="32" spans="1:45" x14ac:dyDescent="0.25">
      <c r="A32" s="2" t="s">
        <v>186</v>
      </c>
      <c r="B32" s="3" t="s">
        <v>16</v>
      </c>
      <c r="C32" s="4" t="s">
        <v>153</v>
      </c>
      <c r="D32" s="4" t="s">
        <v>907</v>
      </c>
      <c r="E32" s="71" t="s">
        <v>906</v>
      </c>
      <c r="F32" s="5"/>
      <c r="G32" s="6">
        <f t="shared" si="0"/>
        <v>0</v>
      </c>
      <c r="H32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32" s="8">
        <v>0</v>
      </c>
      <c r="J32" s="38">
        <v>0</v>
      </c>
      <c r="K32" s="30">
        <v>20</v>
      </c>
      <c r="L32" s="31">
        <v>8</v>
      </c>
      <c r="M32" s="9">
        <v>0</v>
      </c>
      <c r="N32" s="32">
        <v>0</v>
      </c>
      <c r="O32" s="10">
        <f t="shared" si="1"/>
        <v>0</v>
      </c>
      <c r="P32" s="11">
        <f t="shared" si="2"/>
        <v>0</v>
      </c>
      <c r="Q32" s="12">
        <f t="shared" si="3"/>
        <v>0</v>
      </c>
      <c r="R32" s="13">
        <f t="shared" si="4"/>
        <v>0</v>
      </c>
      <c r="S32" s="14"/>
      <c r="T32" s="15"/>
      <c r="U32" s="16"/>
      <c r="V32" s="279"/>
      <c r="W32" s="16"/>
      <c r="X32" s="18"/>
      <c r="Y32" s="15"/>
      <c r="Z32" s="16"/>
      <c r="AA32" s="279"/>
      <c r="AB32" s="15"/>
      <c r="AC32" s="18"/>
      <c r="AD32" s="16"/>
      <c r="AE32" s="16"/>
      <c r="AF32" s="18"/>
      <c r="AG32" s="15"/>
      <c r="AH32" s="16"/>
      <c r="AI32" s="18"/>
      <c r="AJ32" s="18"/>
      <c r="AK32" s="279"/>
      <c r="AL32" s="18"/>
      <c r="AM32" s="15"/>
      <c r="AN32" s="16"/>
      <c r="AO32" s="279"/>
      <c r="AP32" s="18"/>
      <c r="AQ32" s="16"/>
      <c r="AR32" s="15"/>
      <c r="AS32" s="273"/>
    </row>
    <row r="33" spans="1:45" x14ac:dyDescent="0.25">
      <c r="A33" s="2" t="s">
        <v>186</v>
      </c>
      <c r="B33" s="28" t="s">
        <v>16</v>
      </c>
      <c r="C33" s="22" t="s">
        <v>512</v>
      </c>
      <c r="D33" s="22" t="s">
        <v>513</v>
      </c>
      <c r="E33" s="72" t="s">
        <v>86</v>
      </c>
      <c r="F33" s="5"/>
      <c r="G33" s="10">
        <f t="shared" si="0"/>
        <v>0</v>
      </c>
      <c r="H33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33" s="8">
        <v>0</v>
      </c>
      <c r="J33" s="38">
        <v>0</v>
      </c>
      <c r="K33" s="30">
        <v>20</v>
      </c>
      <c r="L33" s="31">
        <v>0</v>
      </c>
      <c r="M33" s="9">
        <v>0</v>
      </c>
      <c r="N33" s="32">
        <v>0</v>
      </c>
      <c r="O33" s="10">
        <f t="shared" si="1"/>
        <v>0</v>
      </c>
      <c r="P33" s="11">
        <f t="shared" si="2"/>
        <v>0</v>
      </c>
      <c r="Q33" s="12">
        <f t="shared" si="3"/>
        <v>0</v>
      </c>
      <c r="R33" s="13">
        <f t="shared" si="4"/>
        <v>0</v>
      </c>
      <c r="S33" s="14"/>
      <c r="T33" s="15"/>
      <c r="U33" s="16"/>
      <c r="V33" s="279"/>
      <c r="W33" s="16"/>
      <c r="X33" s="18"/>
      <c r="Y33" s="15"/>
      <c r="Z33" s="16"/>
      <c r="AA33" s="279"/>
      <c r="AB33" s="15"/>
      <c r="AC33" s="18"/>
      <c r="AD33" s="16"/>
      <c r="AE33" s="16"/>
      <c r="AF33" s="18"/>
      <c r="AG33" s="15"/>
      <c r="AH33" s="16"/>
      <c r="AI33" s="18"/>
      <c r="AJ33" s="18"/>
      <c r="AK33" s="279"/>
      <c r="AL33" s="18"/>
      <c r="AM33" s="15"/>
      <c r="AN33" s="16"/>
      <c r="AO33" s="279"/>
      <c r="AP33" s="18"/>
      <c r="AQ33" s="16"/>
      <c r="AR33" s="15"/>
      <c r="AS33" s="273"/>
    </row>
    <row r="34" spans="1:45" x14ac:dyDescent="0.25">
      <c r="A34" s="2" t="s">
        <v>186</v>
      </c>
      <c r="B34" s="28" t="s">
        <v>16</v>
      </c>
      <c r="C34" s="22" t="s">
        <v>218</v>
      </c>
      <c r="D34" s="22" t="s">
        <v>219</v>
      </c>
      <c r="E34" s="72" t="s">
        <v>59</v>
      </c>
      <c r="F34" s="5"/>
      <c r="G34" s="10">
        <f t="shared" ref="G34:G65" si="5">SUM(O34,P34,R34)</f>
        <v>0</v>
      </c>
      <c r="H34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34" s="8">
        <v>0</v>
      </c>
      <c r="J34" s="38">
        <v>0</v>
      </c>
      <c r="K34" s="30">
        <v>0</v>
      </c>
      <c r="L34" s="31">
        <v>25</v>
      </c>
      <c r="M34" s="9">
        <v>0</v>
      </c>
      <c r="N34" s="32">
        <v>0</v>
      </c>
      <c r="O34" s="10">
        <f t="shared" ref="O34:O65" si="6">SUM(Q34,S34,X34,AC34,AI34,AJ34,AL34,AP34)</f>
        <v>0</v>
      </c>
      <c r="P34" s="11">
        <f t="shared" ref="P34:P65" si="7">SUM(T34,Y34,AB34,AD34,AG34,AM34,AR34,AS34)</f>
        <v>0</v>
      </c>
      <c r="Q34" s="12">
        <f t="shared" ref="Q34:Q65" si="8">SUM(U34,W34, Z34, AE34, AH34, AN34, AQ34)</f>
        <v>0</v>
      </c>
      <c r="R34" s="13">
        <f t="shared" ref="R34:R65" si="9">SUM(V34,AA34,AK34,AO34,)</f>
        <v>0</v>
      </c>
      <c r="S34" s="14"/>
      <c r="T34" s="15"/>
      <c r="U34" s="16"/>
      <c r="V34" s="279"/>
      <c r="W34" s="16"/>
      <c r="X34" s="18"/>
      <c r="Y34" s="15"/>
      <c r="Z34" s="16"/>
      <c r="AA34" s="279"/>
      <c r="AB34" s="15"/>
      <c r="AC34" s="18"/>
      <c r="AD34" s="16"/>
      <c r="AE34" s="16"/>
      <c r="AF34" s="18"/>
      <c r="AG34" s="15"/>
      <c r="AH34" s="16"/>
      <c r="AI34" s="18"/>
      <c r="AJ34" s="18"/>
      <c r="AK34" s="279"/>
      <c r="AL34" s="18"/>
      <c r="AM34" s="15"/>
      <c r="AN34" s="16"/>
      <c r="AO34" s="279"/>
      <c r="AP34" s="18"/>
      <c r="AQ34" s="16"/>
      <c r="AR34" s="15"/>
      <c r="AS34" s="273"/>
    </row>
    <row r="35" spans="1:45" x14ac:dyDescent="0.25">
      <c r="A35" s="2" t="s">
        <v>186</v>
      </c>
      <c r="B35" s="3" t="s">
        <v>16</v>
      </c>
      <c r="C35" s="4" t="s">
        <v>522</v>
      </c>
      <c r="D35" s="4" t="s">
        <v>365</v>
      </c>
      <c r="E35" s="71" t="s">
        <v>30</v>
      </c>
      <c r="F35" s="5"/>
      <c r="G35" s="6">
        <f t="shared" si="5"/>
        <v>0</v>
      </c>
      <c r="H35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35" s="8">
        <v>0</v>
      </c>
      <c r="J35" s="38">
        <v>0</v>
      </c>
      <c r="K35" s="30">
        <v>19</v>
      </c>
      <c r="L35" s="31">
        <v>4</v>
      </c>
      <c r="M35" s="9"/>
      <c r="N35" s="32"/>
      <c r="O35" s="10">
        <f t="shared" si="6"/>
        <v>0</v>
      </c>
      <c r="P35" s="11">
        <f t="shared" si="7"/>
        <v>0</v>
      </c>
      <c r="Q35" s="12">
        <f t="shared" si="8"/>
        <v>0</v>
      </c>
      <c r="R35" s="13">
        <f t="shared" si="9"/>
        <v>0</v>
      </c>
      <c r="S35" s="14"/>
      <c r="T35" s="15"/>
      <c r="U35" s="16"/>
      <c r="V35" s="279"/>
      <c r="W35" s="16"/>
      <c r="X35" s="18"/>
      <c r="Y35" s="15"/>
      <c r="Z35" s="16"/>
      <c r="AA35" s="279"/>
      <c r="AB35" s="15"/>
      <c r="AC35" s="18"/>
      <c r="AD35" s="16"/>
      <c r="AE35" s="16"/>
      <c r="AF35" s="18"/>
      <c r="AG35" s="15"/>
      <c r="AH35" s="16"/>
      <c r="AI35" s="18"/>
      <c r="AJ35" s="18"/>
      <c r="AK35" s="279"/>
      <c r="AL35" s="18"/>
      <c r="AM35" s="15"/>
      <c r="AN35" s="16"/>
      <c r="AO35" s="279"/>
      <c r="AP35" s="18"/>
      <c r="AQ35" s="16"/>
      <c r="AR35" s="15"/>
      <c r="AS35" s="273"/>
    </row>
    <row r="36" spans="1:45" x14ac:dyDescent="0.25">
      <c r="A36" s="2" t="s">
        <v>186</v>
      </c>
      <c r="B36" s="28" t="s">
        <v>16</v>
      </c>
      <c r="C36" s="22" t="s">
        <v>194</v>
      </c>
      <c r="D36" s="22" t="s">
        <v>195</v>
      </c>
      <c r="E36" s="72" t="s">
        <v>958</v>
      </c>
      <c r="F36" s="5"/>
      <c r="G36" s="10">
        <f t="shared" si="5"/>
        <v>0</v>
      </c>
      <c r="H36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36" s="8">
        <v>0</v>
      </c>
      <c r="J36" s="38">
        <v>0</v>
      </c>
      <c r="K36" s="30">
        <v>8</v>
      </c>
      <c r="L36" s="31">
        <v>10</v>
      </c>
      <c r="M36" s="9">
        <v>0</v>
      </c>
      <c r="N36" s="32">
        <v>0</v>
      </c>
      <c r="O36" s="10">
        <f t="shared" si="6"/>
        <v>0</v>
      </c>
      <c r="P36" s="11">
        <f t="shared" si="7"/>
        <v>0</v>
      </c>
      <c r="Q36" s="12">
        <f t="shared" si="8"/>
        <v>0</v>
      </c>
      <c r="R36" s="13">
        <f t="shared" si="9"/>
        <v>0</v>
      </c>
      <c r="S36" s="14"/>
      <c r="T36" s="15"/>
      <c r="U36" s="16"/>
      <c r="V36" s="279"/>
      <c r="W36" s="16"/>
      <c r="X36" s="18"/>
      <c r="Y36" s="15"/>
      <c r="Z36" s="16"/>
      <c r="AA36" s="279"/>
      <c r="AB36" s="15"/>
      <c r="AC36" s="18"/>
      <c r="AD36" s="16"/>
      <c r="AE36" s="16"/>
      <c r="AF36" s="18"/>
      <c r="AG36" s="15"/>
      <c r="AH36" s="16"/>
      <c r="AI36" s="18"/>
      <c r="AJ36" s="18"/>
      <c r="AK36" s="279"/>
      <c r="AL36" s="18"/>
      <c r="AM36" s="15"/>
      <c r="AN36" s="16"/>
      <c r="AO36" s="279"/>
      <c r="AP36" s="18"/>
      <c r="AQ36" s="16"/>
      <c r="AR36" s="15"/>
      <c r="AS36" s="273"/>
    </row>
    <row r="37" spans="1:45" x14ac:dyDescent="0.25">
      <c r="A37" s="2" t="s">
        <v>186</v>
      </c>
      <c r="B37" s="3" t="s">
        <v>16</v>
      </c>
      <c r="C37" s="4" t="s">
        <v>846</v>
      </c>
      <c r="D37" s="4" t="s">
        <v>544</v>
      </c>
      <c r="E37" s="71" t="s">
        <v>847</v>
      </c>
      <c r="F37" s="5"/>
      <c r="G37" s="6">
        <f t="shared" si="5"/>
        <v>0</v>
      </c>
      <c r="H37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37" s="8">
        <v>0</v>
      </c>
      <c r="J37" s="38">
        <v>0</v>
      </c>
      <c r="K37" s="30">
        <v>10</v>
      </c>
      <c r="L37" s="31">
        <v>6</v>
      </c>
      <c r="M37" s="9">
        <v>0</v>
      </c>
      <c r="N37" s="32">
        <v>0</v>
      </c>
      <c r="O37" s="10">
        <f t="shared" si="6"/>
        <v>0</v>
      </c>
      <c r="P37" s="11">
        <f t="shared" si="7"/>
        <v>0</v>
      </c>
      <c r="Q37" s="12">
        <f t="shared" si="8"/>
        <v>0</v>
      </c>
      <c r="R37" s="13">
        <f t="shared" si="9"/>
        <v>0</v>
      </c>
      <c r="S37" s="14"/>
      <c r="T37" s="15"/>
      <c r="U37" s="16"/>
      <c r="V37" s="279"/>
      <c r="W37" s="16"/>
      <c r="X37" s="18"/>
      <c r="Y37" s="15"/>
      <c r="Z37" s="16"/>
      <c r="AA37" s="279"/>
      <c r="AB37" s="15"/>
      <c r="AC37" s="18"/>
      <c r="AD37" s="16"/>
      <c r="AE37" s="16"/>
      <c r="AF37" s="18"/>
      <c r="AG37" s="15"/>
      <c r="AH37" s="16"/>
      <c r="AI37" s="18"/>
      <c r="AJ37" s="18"/>
      <c r="AK37" s="279"/>
      <c r="AL37" s="18"/>
      <c r="AM37" s="15"/>
      <c r="AN37" s="16"/>
      <c r="AO37" s="279"/>
      <c r="AP37" s="18"/>
      <c r="AQ37" s="16"/>
      <c r="AR37" s="15"/>
      <c r="AS37" s="273"/>
    </row>
    <row r="38" spans="1:45" x14ac:dyDescent="0.25">
      <c r="A38" s="2" t="s">
        <v>186</v>
      </c>
      <c r="B38" s="3" t="s">
        <v>16</v>
      </c>
      <c r="C38" s="4" t="s">
        <v>359</v>
      </c>
      <c r="D38" s="4" t="s">
        <v>360</v>
      </c>
      <c r="E38" s="71" t="s">
        <v>86</v>
      </c>
      <c r="F38" s="5"/>
      <c r="G38" s="10">
        <f t="shared" si="5"/>
        <v>0</v>
      </c>
      <c r="H38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38" s="8">
        <v>0</v>
      </c>
      <c r="J38" s="38">
        <v>0</v>
      </c>
      <c r="K38" s="30">
        <v>15</v>
      </c>
      <c r="L38" s="31">
        <v>0</v>
      </c>
      <c r="M38" s="9">
        <v>0</v>
      </c>
      <c r="N38" s="32">
        <v>0</v>
      </c>
      <c r="O38" s="10">
        <f t="shared" si="6"/>
        <v>0</v>
      </c>
      <c r="P38" s="11">
        <f t="shared" si="7"/>
        <v>0</v>
      </c>
      <c r="Q38" s="12">
        <f t="shared" si="8"/>
        <v>0</v>
      </c>
      <c r="R38" s="13">
        <f t="shared" si="9"/>
        <v>0</v>
      </c>
      <c r="S38" s="14"/>
      <c r="T38" s="15"/>
      <c r="U38" s="16"/>
      <c r="V38" s="279"/>
      <c r="W38" s="16"/>
      <c r="X38" s="18"/>
      <c r="Y38" s="15"/>
      <c r="Z38" s="16"/>
      <c r="AA38" s="279"/>
      <c r="AB38" s="15"/>
      <c r="AC38" s="18"/>
      <c r="AD38" s="16"/>
      <c r="AE38" s="16"/>
      <c r="AF38" s="18"/>
      <c r="AG38" s="15"/>
      <c r="AH38" s="16"/>
      <c r="AI38" s="18"/>
      <c r="AJ38" s="18"/>
      <c r="AK38" s="279"/>
      <c r="AL38" s="18"/>
      <c r="AM38" s="15"/>
      <c r="AN38" s="16"/>
      <c r="AO38" s="279"/>
      <c r="AP38" s="18"/>
      <c r="AQ38" s="16"/>
      <c r="AR38" s="15"/>
      <c r="AS38" s="273"/>
    </row>
    <row r="39" spans="1:45" x14ac:dyDescent="0.25">
      <c r="A39" s="2" t="s">
        <v>186</v>
      </c>
      <c r="B39" s="28" t="s">
        <v>16</v>
      </c>
      <c r="C39" s="22" t="s">
        <v>206</v>
      </c>
      <c r="D39" s="22" t="s">
        <v>207</v>
      </c>
      <c r="E39" s="72" t="s">
        <v>104</v>
      </c>
      <c r="F39" s="5"/>
      <c r="G39" s="10">
        <f t="shared" si="5"/>
        <v>0</v>
      </c>
      <c r="H39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39" s="8">
        <v>0</v>
      </c>
      <c r="J39" s="38">
        <v>0</v>
      </c>
      <c r="K39" s="30">
        <v>0</v>
      </c>
      <c r="L39" s="31">
        <v>12</v>
      </c>
      <c r="M39" s="9">
        <v>0</v>
      </c>
      <c r="N39" s="32">
        <v>0</v>
      </c>
      <c r="O39" s="10">
        <f t="shared" si="6"/>
        <v>0</v>
      </c>
      <c r="P39" s="11">
        <f t="shared" si="7"/>
        <v>0</v>
      </c>
      <c r="Q39" s="12">
        <f t="shared" si="8"/>
        <v>0</v>
      </c>
      <c r="R39" s="13">
        <f t="shared" si="9"/>
        <v>0</v>
      </c>
      <c r="S39" s="14"/>
      <c r="T39" s="15"/>
      <c r="U39" s="16"/>
      <c r="V39" s="279"/>
      <c r="W39" s="16"/>
      <c r="X39" s="18"/>
      <c r="Y39" s="15"/>
      <c r="Z39" s="16"/>
      <c r="AA39" s="279"/>
      <c r="AB39" s="15"/>
      <c r="AC39" s="18"/>
      <c r="AD39" s="16"/>
      <c r="AE39" s="16"/>
      <c r="AF39" s="18"/>
      <c r="AG39" s="15"/>
      <c r="AH39" s="16"/>
      <c r="AI39" s="18"/>
      <c r="AJ39" s="18"/>
      <c r="AK39" s="279"/>
      <c r="AL39" s="18"/>
      <c r="AM39" s="15"/>
      <c r="AN39" s="16"/>
      <c r="AO39" s="279"/>
      <c r="AP39" s="18"/>
      <c r="AQ39" s="16"/>
      <c r="AR39" s="15"/>
      <c r="AS39" s="273"/>
    </row>
    <row r="40" spans="1:45" x14ac:dyDescent="0.25">
      <c r="A40" s="2" t="s">
        <v>186</v>
      </c>
      <c r="B40" s="28" t="s">
        <v>16</v>
      </c>
      <c r="C40" s="22" t="s">
        <v>215</v>
      </c>
      <c r="D40" s="22" t="s">
        <v>216</v>
      </c>
      <c r="E40" s="72" t="s">
        <v>847</v>
      </c>
      <c r="F40" s="5"/>
      <c r="G40" s="10">
        <f t="shared" si="5"/>
        <v>0</v>
      </c>
      <c r="H40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40" s="8">
        <v>0</v>
      </c>
      <c r="J40" s="38">
        <v>0</v>
      </c>
      <c r="K40" s="30">
        <v>0</v>
      </c>
      <c r="L40" s="31">
        <v>12</v>
      </c>
      <c r="M40" s="9">
        <v>0</v>
      </c>
      <c r="N40" s="32">
        <v>0</v>
      </c>
      <c r="O40" s="10">
        <f t="shared" si="6"/>
        <v>0</v>
      </c>
      <c r="P40" s="11">
        <f t="shared" si="7"/>
        <v>0</v>
      </c>
      <c r="Q40" s="12">
        <f t="shared" si="8"/>
        <v>0</v>
      </c>
      <c r="R40" s="13">
        <f t="shared" si="9"/>
        <v>0</v>
      </c>
      <c r="S40" s="14"/>
      <c r="T40" s="15"/>
      <c r="U40" s="16"/>
      <c r="V40" s="279"/>
      <c r="W40" s="16"/>
      <c r="X40" s="18"/>
      <c r="Y40" s="15"/>
      <c r="Z40" s="16"/>
      <c r="AA40" s="279"/>
      <c r="AB40" s="15"/>
      <c r="AC40" s="18"/>
      <c r="AD40" s="16"/>
      <c r="AE40" s="16"/>
      <c r="AF40" s="18"/>
      <c r="AG40" s="15"/>
      <c r="AH40" s="16"/>
      <c r="AI40" s="18"/>
      <c r="AJ40" s="18"/>
      <c r="AK40" s="279"/>
      <c r="AL40" s="18"/>
      <c r="AM40" s="15"/>
      <c r="AN40" s="16"/>
      <c r="AO40" s="279"/>
      <c r="AP40" s="18"/>
      <c r="AQ40" s="16"/>
      <c r="AR40" s="15"/>
      <c r="AS40" s="273"/>
    </row>
    <row r="41" spans="1:45" x14ac:dyDescent="0.25">
      <c r="A41" s="2" t="s">
        <v>186</v>
      </c>
      <c r="B41" s="3" t="s">
        <v>16</v>
      </c>
      <c r="C41" s="4" t="s">
        <v>766</v>
      </c>
      <c r="D41" s="4" t="s">
        <v>765</v>
      </c>
      <c r="E41" s="71" t="s">
        <v>86</v>
      </c>
      <c r="F41" s="5"/>
      <c r="G41" s="6">
        <f t="shared" si="5"/>
        <v>0</v>
      </c>
      <c r="H41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41" s="8">
        <v>0</v>
      </c>
      <c r="J41" s="38">
        <v>0</v>
      </c>
      <c r="K41" s="30">
        <v>6</v>
      </c>
      <c r="L41" s="31">
        <v>0</v>
      </c>
      <c r="M41" s="9">
        <v>0</v>
      </c>
      <c r="N41" s="32">
        <v>0</v>
      </c>
      <c r="O41" s="10">
        <f t="shared" si="6"/>
        <v>0</v>
      </c>
      <c r="P41" s="11">
        <f t="shared" si="7"/>
        <v>0</v>
      </c>
      <c r="Q41" s="12">
        <f t="shared" si="8"/>
        <v>0</v>
      </c>
      <c r="R41" s="13">
        <f t="shared" si="9"/>
        <v>0</v>
      </c>
      <c r="S41" s="14"/>
      <c r="T41" s="15"/>
      <c r="U41" s="16"/>
      <c r="V41" s="279"/>
      <c r="W41" s="16"/>
      <c r="X41" s="18"/>
      <c r="Y41" s="15"/>
      <c r="Z41" s="16"/>
      <c r="AA41" s="279"/>
      <c r="AB41" s="15"/>
      <c r="AC41" s="18"/>
      <c r="AD41" s="16"/>
      <c r="AE41" s="16"/>
      <c r="AF41" s="18"/>
      <c r="AG41" s="15"/>
      <c r="AH41" s="16"/>
      <c r="AI41" s="18"/>
      <c r="AJ41" s="18"/>
      <c r="AK41" s="279"/>
      <c r="AL41" s="18"/>
      <c r="AM41" s="15"/>
      <c r="AN41" s="16"/>
      <c r="AO41" s="279"/>
      <c r="AP41" s="18"/>
      <c r="AQ41" s="16"/>
      <c r="AR41" s="15"/>
      <c r="AS41" s="273"/>
    </row>
    <row r="42" spans="1:45" x14ac:dyDescent="0.25">
      <c r="A42" s="2" t="s">
        <v>186</v>
      </c>
      <c r="B42" s="28" t="s">
        <v>16</v>
      </c>
      <c r="C42" s="22" t="s">
        <v>196</v>
      </c>
      <c r="D42" s="22" t="s">
        <v>197</v>
      </c>
      <c r="E42" s="72" t="s">
        <v>104</v>
      </c>
      <c r="F42" s="5"/>
      <c r="G42" s="10">
        <f t="shared" si="5"/>
        <v>0</v>
      </c>
      <c r="H42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42" s="8">
        <v>0</v>
      </c>
      <c r="J42" s="38">
        <v>0</v>
      </c>
      <c r="K42" s="30">
        <v>10</v>
      </c>
      <c r="L42" s="31">
        <v>0</v>
      </c>
      <c r="M42" s="9">
        <v>0</v>
      </c>
      <c r="N42" s="32">
        <v>0</v>
      </c>
      <c r="O42" s="10">
        <f t="shared" si="6"/>
        <v>0</v>
      </c>
      <c r="P42" s="11">
        <f t="shared" si="7"/>
        <v>0</v>
      </c>
      <c r="Q42" s="12">
        <f t="shared" si="8"/>
        <v>0</v>
      </c>
      <c r="R42" s="13">
        <f t="shared" si="9"/>
        <v>0</v>
      </c>
      <c r="S42" s="14"/>
      <c r="T42" s="15"/>
      <c r="U42" s="16"/>
      <c r="V42" s="279"/>
      <c r="W42" s="16"/>
      <c r="X42" s="18"/>
      <c r="Y42" s="15"/>
      <c r="Z42" s="16"/>
      <c r="AA42" s="279"/>
      <c r="AB42" s="15"/>
      <c r="AC42" s="18"/>
      <c r="AD42" s="16"/>
      <c r="AE42" s="16"/>
      <c r="AF42" s="18"/>
      <c r="AG42" s="15"/>
      <c r="AH42" s="16"/>
      <c r="AI42" s="18"/>
      <c r="AJ42" s="18"/>
      <c r="AK42" s="279"/>
      <c r="AL42" s="18"/>
      <c r="AM42" s="15"/>
      <c r="AN42" s="16"/>
      <c r="AO42" s="279"/>
      <c r="AP42" s="18"/>
      <c r="AQ42" s="16"/>
      <c r="AR42" s="15"/>
      <c r="AS42" s="273"/>
    </row>
    <row r="43" spans="1:45" x14ac:dyDescent="0.25">
      <c r="A43" s="2" t="s">
        <v>186</v>
      </c>
      <c r="B43" s="3" t="s">
        <v>16</v>
      </c>
      <c r="C43" s="37" t="s">
        <v>374</v>
      </c>
      <c r="D43" s="37" t="s">
        <v>375</v>
      </c>
      <c r="E43" s="74" t="s">
        <v>77</v>
      </c>
      <c r="F43" s="5"/>
      <c r="G43" s="6">
        <f t="shared" si="5"/>
        <v>0</v>
      </c>
      <c r="H43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43" s="8">
        <v>0</v>
      </c>
      <c r="J43" s="38">
        <v>0</v>
      </c>
      <c r="K43" s="30">
        <v>0</v>
      </c>
      <c r="L43" s="31">
        <v>0</v>
      </c>
      <c r="M43" s="9">
        <v>0</v>
      </c>
      <c r="N43" s="32">
        <v>0</v>
      </c>
      <c r="O43" s="10">
        <f t="shared" si="6"/>
        <v>0</v>
      </c>
      <c r="P43" s="11">
        <f t="shared" si="7"/>
        <v>0</v>
      </c>
      <c r="Q43" s="12">
        <f t="shared" si="8"/>
        <v>0</v>
      </c>
      <c r="R43" s="13">
        <f t="shared" si="9"/>
        <v>0</v>
      </c>
      <c r="S43" s="14"/>
      <c r="T43" s="15"/>
      <c r="U43" s="16"/>
      <c r="V43" s="279"/>
      <c r="W43" s="16"/>
      <c r="X43" s="18"/>
      <c r="Y43" s="15"/>
      <c r="Z43" s="16"/>
      <c r="AA43" s="279"/>
      <c r="AB43" s="15"/>
      <c r="AC43" s="18"/>
      <c r="AD43" s="16"/>
      <c r="AE43" s="16"/>
      <c r="AF43" s="18"/>
      <c r="AG43" s="15"/>
      <c r="AH43" s="16"/>
      <c r="AI43" s="18"/>
      <c r="AJ43" s="18"/>
      <c r="AK43" s="279"/>
      <c r="AL43" s="18"/>
      <c r="AM43" s="15"/>
      <c r="AN43" s="16"/>
      <c r="AO43" s="279"/>
      <c r="AP43" s="18"/>
      <c r="AQ43" s="16"/>
      <c r="AR43" s="15"/>
      <c r="AS43" s="273"/>
    </row>
    <row r="44" spans="1:45" x14ac:dyDescent="0.25">
      <c r="A44" s="2" t="s">
        <v>186</v>
      </c>
      <c r="B44" s="36" t="s">
        <v>16</v>
      </c>
      <c r="C44" s="37" t="s">
        <v>584</v>
      </c>
      <c r="D44" s="37" t="s">
        <v>585</v>
      </c>
      <c r="E44" s="74" t="s">
        <v>155</v>
      </c>
      <c r="F44" s="5"/>
      <c r="G44" s="6">
        <f t="shared" si="5"/>
        <v>0</v>
      </c>
      <c r="H44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44" s="8">
        <v>0</v>
      </c>
      <c r="J44" s="38">
        <v>0</v>
      </c>
      <c r="K44" s="30">
        <v>0</v>
      </c>
      <c r="L44" s="31">
        <v>0</v>
      </c>
      <c r="M44" s="9">
        <v>0</v>
      </c>
      <c r="N44" s="32">
        <v>0</v>
      </c>
      <c r="O44" s="10">
        <f t="shared" si="6"/>
        <v>0</v>
      </c>
      <c r="P44" s="11">
        <f t="shared" si="7"/>
        <v>0</v>
      </c>
      <c r="Q44" s="12">
        <f t="shared" si="8"/>
        <v>0</v>
      </c>
      <c r="R44" s="13">
        <f t="shared" si="9"/>
        <v>0</v>
      </c>
      <c r="S44" s="14"/>
      <c r="T44" s="15"/>
      <c r="U44" s="16"/>
      <c r="V44" s="279"/>
      <c r="W44" s="16"/>
      <c r="X44" s="18"/>
      <c r="Y44" s="15"/>
      <c r="Z44" s="16"/>
      <c r="AA44" s="279"/>
      <c r="AB44" s="15"/>
      <c r="AC44" s="18"/>
      <c r="AD44" s="16"/>
      <c r="AE44" s="16"/>
      <c r="AF44" s="18"/>
      <c r="AG44" s="15"/>
      <c r="AH44" s="16"/>
      <c r="AI44" s="18"/>
      <c r="AJ44" s="18"/>
      <c r="AK44" s="279"/>
      <c r="AL44" s="18"/>
      <c r="AM44" s="15"/>
      <c r="AN44" s="16"/>
      <c r="AO44" s="279"/>
      <c r="AP44" s="18"/>
      <c r="AQ44" s="16"/>
      <c r="AR44" s="15"/>
      <c r="AS44" s="273"/>
    </row>
    <row r="45" spans="1:45" x14ac:dyDescent="0.25">
      <c r="A45" s="2" t="s">
        <v>186</v>
      </c>
      <c r="B45" s="28" t="s">
        <v>16</v>
      </c>
      <c r="C45" s="22" t="s">
        <v>225</v>
      </c>
      <c r="D45" s="22" t="s">
        <v>226</v>
      </c>
      <c r="E45" s="72" t="s">
        <v>227</v>
      </c>
      <c r="F45" s="5"/>
      <c r="G45" s="10">
        <f t="shared" si="5"/>
        <v>0</v>
      </c>
      <c r="H45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45" s="8">
        <v>0</v>
      </c>
      <c r="J45" s="38">
        <v>0</v>
      </c>
      <c r="K45" s="30">
        <v>0</v>
      </c>
      <c r="L45" s="31">
        <v>0</v>
      </c>
      <c r="M45" s="9">
        <v>0</v>
      </c>
      <c r="N45" s="32">
        <v>0</v>
      </c>
      <c r="O45" s="10">
        <f t="shared" si="6"/>
        <v>0</v>
      </c>
      <c r="P45" s="11">
        <f t="shared" si="7"/>
        <v>0</v>
      </c>
      <c r="Q45" s="12">
        <f t="shared" si="8"/>
        <v>0</v>
      </c>
      <c r="R45" s="13">
        <f t="shared" si="9"/>
        <v>0</v>
      </c>
      <c r="S45" s="14"/>
      <c r="T45" s="15"/>
      <c r="U45" s="16"/>
      <c r="V45" s="279"/>
      <c r="W45" s="16"/>
      <c r="X45" s="18"/>
      <c r="Y45" s="15"/>
      <c r="Z45" s="16"/>
      <c r="AA45" s="279"/>
      <c r="AB45" s="15"/>
      <c r="AC45" s="18"/>
      <c r="AD45" s="16"/>
      <c r="AE45" s="16"/>
      <c r="AF45" s="18"/>
      <c r="AG45" s="15"/>
      <c r="AH45" s="16"/>
      <c r="AI45" s="18"/>
      <c r="AJ45" s="18"/>
      <c r="AK45" s="279"/>
      <c r="AL45" s="18"/>
      <c r="AM45" s="15"/>
      <c r="AN45" s="16"/>
      <c r="AO45" s="279"/>
      <c r="AP45" s="18"/>
      <c r="AQ45" s="16"/>
      <c r="AR45" s="15"/>
      <c r="AS45" s="273"/>
    </row>
    <row r="46" spans="1:45" x14ac:dyDescent="0.25">
      <c r="A46" s="20" t="s">
        <v>186</v>
      </c>
      <c r="B46" s="21" t="s">
        <v>16</v>
      </c>
      <c r="C46" s="22" t="s">
        <v>204</v>
      </c>
      <c r="D46" s="22" t="s">
        <v>205</v>
      </c>
      <c r="E46" s="72" t="s">
        <v>30</v>
      </c>
      <c r="F46" s="23"/>
      <c r="G46" s="10">
        <f t="shared" si="5"/>
        <v>0</v>
      </c>
      <c r="H46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46" s="8">
        <v>0</v>
      </c>
      <c r="J46" s="38">
        <v>0</v>
      </c>
      <c r="K46" s="30">
        <v>0</v>
      </c>
      <c r="L46" s="31">
        <v>0</v>
      </c>
      <c r="M46" s="9">
        <v>0</v>
      </c>
      <c r="N46" s="32">
        <v>0</v>
      </c>
      <c r="O46" s="10">
        <f t="shared" si="6"/>
        <v>0</v>
      </c>
      <c r="P46" s="11">
        <f t="shared" si="7"/>
        <v>0</v>
      </c>
      <c r="Q46" s="12">
        <f t="shared" si="8"/>
        <v>0</v>
      </c>
      <c r="R46" s="13">
        <f t="shared" si="9"/>
        <v>0</v>
      </c>
      <c r="S46" s="14"/>
      <c r="T46" s="15"/>
      <c r="U46" s="16"/>
      <c r="V46" s="279"/>
      <c r="W46" s="16"/>
      <c r="X46" s="18"/>
      <c r="Y46" s="15"/>
      <c r="Z46" s="16"/>
      <c r="AA46" s="279"/>
      <c r="AB46" s="15"/>
      <c r="AC46" s="18"/>
      <c r="AD46" s="16"/>
      <c r="AE46" s="16"/>
      <c r="AF46" s="18"/>
      <c r="AG46" s="15"/>
      <c r="AH46" s="16"/>
      <c r="AI46" s="18"/>
      <c r="AJ46" s="18"/>
      <c r="AK46" s="279"/>
      <c r="AL46" s="18"/>
      <c r="AM46" s="15"/>
      <c r="AN46" s="16"/>
      <c r="AO46" s="279"/>
      <c r="AP46" s="18"/>
      <c r="AQ46" s="16"/>
      <c r="AR46" s="15"/>
      <c r="AS46" s="273"/>
    </row>
    <row r="47" spans="1:45" s="207" customFormat="1" x14ac:dyDescent="0.25">
      <c r="A47" s="2" t="s">
        <v>186</v>
      </c>
      <c r="B47" s="28" t="s">
        <v>16</v>
      </c>
      <c r="C47" s="22" t="s">
        <v>223</v>
      </c>
      <c r="D47" s="22" t="s">
        <v>224</v>
      </c>
      <c r="E47" s="72" t="s">
        <v>30</v>
      </c>
      <c r="F47" s="5"/>
      <c r="G47" s="10">
        <f t="shared" si="5"/>
        <v>0</v>
      </c>
      <c r="H47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47" s="8">
        <v>0</v>
      </c>
      <c r="J47" s="38">
        <v>0</v>
      </c>
      <c r="K47" s="30">
        <v>0</v>
      </c>
      <c r="L47" s="31">
        <v>0</v>
      </c>
      <c r="M47" s="9">
        <v>0</v>
      </c>
      <c r="N47" s="32">
        <v>0</v>
      </c>
      <c r="O47" s="10">
        <f t="shared" si="6"/>
        <v>0</v>
      </c>
      <c r="P47" s="11">
        <f t="shared" si="7"/>
        <v>0</v>
      </c>
      <c r="Q47" s="12">
        <f t="shared" si="8"/>
        <v>0</v>
      </c>
      <c r="R47" s="13">
        <f t="shared" si="9"/>
        <v>0</v>
      </c>
      <c r="S47" s="14"/>
      <c r="T47" s="15"/>
      <c r="U47" s="16"/>
      <c r="V47" s="279"/>
      <c r="W47" s="16"/>
      <c r="X47" s="18"/>
      <c r="Y47" s="15"/>
      <c r="Z47" s="16"/>
      <c r="AA47" s="279"/>
      <c r="AB47" s="15"/>
      <c r="AC47" s="18"/>
      <c r="AD47" s="16"/>
      <c r="AE47" s="16"/>
      <c r="AF47" s="18"/>
      <c r="AG47" s="15"/>
      <c r="AH47" s="16"/>
      <c r="AI47" s="18"/>
      <c r="AJ47" s="18"/>
      <c r="AK47" s="279"/>
      <c r="AL47" s="18"/>
      <c r="AM47" s="15"/>
      <c r="AN47" s="16"/>
      <c r="AO47" s="279"/>
      <c r="AP47" s="18"/>
      <c r="AQ47" s="16"/>
      <c r="AR47" s="15"/>
      <c r="AS47" s="273"/>
    </row>
    <row r="48" spans="1:45" x14ac:dyDescent="0.25">
      <c r="A48" s="2" t="s">
        <v>186</v>
      </c>
      <c r="B48" s="28" t="s">
        <v>16</v>
      </c>
      <c r="C48" s="22" t="s">
        <v>228</v>
      </c>
      <c r="D48" s="22" t="s">
        <v>229</v>
      </c>
      <c r="E48" s="72" t="s">
        <v>47</v>
      </c>
      <c r="F48" s="5"/>
      <c r="G48" s="10">
        <f t="shared" si="5"/>
        <v>0</v>
      </c>
      <c r="H48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48" s="8">
        <v>0</v>
      </c>
      <c r="J48" s="38">
        <v>0</v>
      </c>
      <c r="K48" s="30">
        <v>0</v>
      </c>
      <c r="L48" s="31">
        <v>0</v>
      </c>
      <c r="M48" s="9">
        <v>0</v>
      </c>
      <c r="N48" s="32">
        <v>0</v>
      </c>
      <c r="O48" s="10">
        <f t="shared" si="6"/>
        <v>0</v>
      </c>
      <c r="P48" s="11">
        <f t="shared" si="7"/>
        <v>0</v>
      </c>
      <c r="Q48" s="12">
        <f t="shared" si="8"/>
        <v>0</v>
      </c>
      <c r="R48" s="13">
        <f t="shared" si="9"/>
        <v>0</v>
      </c>
      <c r="S48" s="14"/>
      <c r="T48" s="15"/>
      <c r="U48" s="16"/>
      <c r="V48" s="279"/>
      <c r="W48" s="16"/>
      <c r="X48" s="18"/>
      <c r="Y48" s="15"/>
      <c r="Z48" s="16"/>
      <c r="AA48" s="279"/>
      <c r="AB48" s="15"/>
      <c r="AC48" s="18"/>
      <c r="AD48" s="16"/>
      <c r="AE48" s="16"/>
      <c r="AF48" s="18"/>
      <c r="AG48" s="15"/>
      <c r="AH48" s="16"/>
      <c r="AI48" s="18"/>
      <c r="AJ48" s="18"/>
      <c r="AK48" s="279"/>
      <c r="AL48" s="18"/>
      <c r="AM48" s="15"/>
      <c r="AN48" s="16"/>
      <c r="AO48" s="279"/>
      <c r="AP48" s="18"/>
      <c r="AQ48" s="16"/>
      <c r="AR48" s="15"/>
      <c r="AS48" s="273"/>
    </row>
    <row r="49" spans="1:45" x14ac:dyDescent="0.25">
      <c r="A49" s="2" t="s">
        <v>186</v>
      </c>
      <c r="B49" s="28" t="s">
        <v>16</v>
      </c>
      <c r="C49" s="22" t="s">
        <v>221</v>
      </c>
      <c r="D49" s="22" t="s">
        <v>222</v>
      </c>
      <c r="E49" s="72" t="s">
        <v>19</v>
      </c>
      <c r="F49" s="5"/>
      <c r="G49" s="10">
        <f t="shared" si="5"/>
        <v>0</v>
      </c>
      <c r="H49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49" s="8">
        <v>0</v>
      </c>
      <c r="J49" s="38">
        <v>0</v>
      </c>
      <c r="K49" s="30">
        <v>0</v>
      </c>
      <c r="L49" s="31">
        <v>0</v>
      </c>
      <c r="M49" s="9">
        <v>0</v>
      </c>
      <c r="N49" s="32">
        <v>0</v>
      </c>
      <c r="O49" s="10">
        <f t="shared" si="6"/>
        <v>0</v>
      </c>
      <c r="P49" s="11">
        <f t="shared" si="7"/>
        <v>0</v>
      </c>
      <c r="Q49" s="12">
        <f t="shared" si="8"/>
        <v>0</v>
      </c>
      <c r="R49" s="13">
        <f t="shared" si="9"/>
        <v>0</v>
      </c>
      <c r="S49" s="14"/>
      <c r="T49" s="15"/>
      <c r="U49" s="16"/>
      <c r="V49" s="279"/>
      <c r="W49" s="16"/>
      <c r="X49" s="18"/>
      <c r="Y49" s="15"/>
      <c r="Z49" s="16"/>
      <c r="AA49" s="279"/>
      <c r="AB49" s="15"/>
      <c r="AC49" s="18"/>
      <c r="AD49" s="16"/>
      <c r="AE49" s="16"/>
      <c r="AF49" s="18"/>
      <c r="AG49" s="15"/>
      <c r="AH49" s="16"/>
      <c r="AI49" s="18"/>
      <c r="AJ49" s="18"/>
      <c r="AK49" s="279"/>
      <c r="AL49" s="18"/>
      <c r="AM49" s="15"/>
      <c r="AN49" s="16"/>
      <c r="AO49" s="279"/>
      <c r="AP49" s="18"/>
      <c r="AQ49" s="16"/>
      <c r="AR49" s="15"/>
      <c r="AS49" s="273"/>
    </row>
    <row r="50" spans="1:45" x14ac:dyDescent="0.25">
      <c r="A50" s="98" t="s">
        <v>186</v>
      </c>
      <c r="B50" s="99"/>
      <c r="C50" s="100"/>
      <c r="D50" s="100"/>
      <c r="E50" s="101"/>
      <c r="F50" s="102"/>
      <c r="G50" s="88">
        <f t="shared" si="5"/>
        <v>0</v>
      </c>
      <c r="H50" s="21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50" s="103"/>
      <c r="J50" s="104"/>
      <c r="K50" s="105"/>
      <c r="L50" s="106"/>
      <c r="M50" s="103"/>
      <c r="N50" s="107"/>
      <c r="O50" s="108">
        <f t="shared" si="6"/>
        <v>0</v>
      </c>
      <c r="P50" s="232">
        <f t="shared" si="7"/>
        <v>0</v>
      </c>
      <c r="Q50" s="90">
        <f t="shared" si="8"/>
        <v>0</v>
      </c>
      <c r="R50" s="109">
        <f t="shared" si="9"/>
        <v>0</v>
      </c>
      <c r="S50" s="110"/>
      <c r="T50" s="111"/>
      <c r="U50" s="112"/>
      <c r="V50" s="281"/>
      <c r="W50" s="112"/>
      <c r="X50" s="113"/>
      <c r="Y50" s="111"/>
      <c r="Z50" s="112"/>
      <c r="AA50" s="281"/>
      <c r="AB50" s="111"/>
      <c r="AC50" s="113"/>
      <c r="AD50" s="112"/>
      <c r="AE50" s="112"/>
      <c r="AF50" s="113"/>
      <c r="AG50" s="111"/>
      <c r="AH50" s="112"/>
      <c r="AI50" s="113"/>
      <c r="AJ50" s="113"/>
      <c r="AK50" s="281"/>
      <c r="AL50" s="113"/>
      <c r="AM50" s="111"/>
      <c r="AN50" s="112"/>
      <c r="AO50" s="281"/>
      <c r="AP50" s="113"/>
      <c r="AQ50" s="112"/>
      <c r="AR50" s="111"/>
      <c r="AS50" s="275"/>
    </row>
    <row r="51" spans="1:45" x14ac:dyDescent="0.25">
      <c r="A51" s="98" t="s">
        <v>186</v>
      </c>
      <c r="B51" s="99"/>
      <c r="C51" s="100"/>
      <c r="D51" s="100"/>
      <c r="E51" s="101"/>
      <c r="F51" s="102"/>
      <c r="G51" s="88">
        <f t="shared" si="5"/>
        <v>0</v>
      </c>
      <c r="H51" s="21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51" s="103"/>
      <c r="J51" s="103"/>
      <c r="K51" s="105"/>
      <c r="L51" s="106"/>
      <c r="M51" s="103"/>
      <c r="N51" s="107"/>
      <c r="O51" s="108">
        <f t="shared" si="6"/>
        <v>0</v>
      </c>
      <c r="P51" s="232">
        <f t="shared" si="7"/>
        <v>0</v>
      </c>
      <c r="Q51" s="90">
        <f t="shared" si="8"/>
        <v>0</v>
      </c>
      <c r="R51" s="109">
        <f t="shared" si="9"/>
        <v>0</v>
      </c>
      <c r="S51" s="110"/>
      <c r="T51" s="111"/>
      <c r="U51" s="112"/>
      <c r="V51" s="281"/>
      <c r="W51" s="112"/>
      <c r="X51" s="113"/>
      <c r="Y51" s="111"/>
      <c r="Z51" s="112"/>
      <c r="AA51" s="281"/>
      <c r="AB51" s="111"/>
      <c r="AC51" s="113"/>
      <c r="AD51" s="112"/>
      <c r="AE51" s="112"/>
      <c r="AF51" s="113"/>
      <c r="AG51" s="111"/>
      <c r="AH51" s="112"/>
      <c r="AI51" s="113"/>
      <c r="AJ51" s="113"/>
      <c r="AK51" s="281"/>
      <c r="AL51" s="113"/>
      <c r="AM51" s="111"/>
      <c r="AN51" s="112"/>
      <c r="AO51" s="281"/>
      <c r="AP51" s="113"/>
      <c r="AQ51" s="112"/>
      <c r="AR51" s="111"/>
      <c r="AS51" s="275"/>
    </row>
    <row r="52" spans="1:45" x14ac:dyDescent="0.25">
      <c r="A52" s="2" t="s">
        <v>353</v>
      </c>
      <c r="B52" s="3" t="s">
        <v>16</v>
      </c>
      <c r="C52" s="4" t="s">
        <v>965</v>
      </c>
      <c r="D52" s="4" t="s">
        <v>840</v>
      </c>
      <c r="E52" s="71" t="s">
        <v>19</v>
      </c>
      <c r="F52" s="5">
        <v>1</v>
      </c>
      <c r="G52" s="6">
        <f t="shared" si="5"/>
        <v>70</v>
      </c>
      <c r="H52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50</v>
      </c>
      <c r="I52" s="8">
        <v>0</v>
      </c>
      <c r="J52" s="38">
        <v>0</v>
      </c>
      <c r="K52" s="30">
        <v>0</v>
      </c>
      <c r="L52" s="31">
        <v>25</v>
      </c>
      <c r="M52" s="9">
        <v>0</v>
      </c>
      <c r="N52" s="32">
        <v>0</v>
      </c>
      <c r="O52" s="10">
        <f t="shared" si="6"/>
        <v>30</v>
      </c>
      <c r="P52" s="11">
        <f t="shared" si="7"/>
        <v>20</v>
      </c>
      <c r="Q52" s="12">
        <f t="shared" si="8"/>
        <v>15</v>
      </c>
      <c r="R52" s="13">
        <f t="shared" si="9"/>
        <v>20</v>
      </c>
      <c r="S52" s="14">
        <v>15</v>
      </c>
      <c r="T52" s="15">
        <v>20</v>
      </c>
      <c r="U52" s="16">
        <v>15</v>
      </c>
      <c r="V52" s="279">
        <v>20</v>
      </c>
      <c r="W52" s="16"/>
      <c r="X52" s="18"/>
      <c r="Y52" s="15"/>
      <c r="Z52" s="16"/>
      <c r="AA52" s="279"/>
      <c r="AB52" s="15"/>
      <c r="AC52" s="18"/>
      <c r="AD52" s="16"/>
      <c r="AE52" s="16"/>
      <c r="AF52" s="18"/>
      <c r="AG52" s="15"/>
      <c r="AH52" s="16"/>
      <c r="AI52" s="18"/>
      <c r="AJ52" s="18"/>
      <c r="AK52" s="279"/>
      <c r="AL52" s="18"/>
      <c r="AM52" s="15"/>
      <c r="AN52" s="16"/>
      <c r="AO52" s="279"/>
      <c r="AP52" s="18"/>
      <c r="AQ52" s="16"/>
      <c r="AR52" s="15"/>
      <c r="AS52" s="273"/>
    </row>
    <row r="53" spans="1:45" x14ac:dyDescent="0.25">
      <c r="A53" s="2" t="s">
        <v>353</v>
      </c>
      <c r="B53" s="28" t="s">
        <v>16</v>
      </c>
      <c r="C53" s="22" t="s">
        <v>366</v>
      </c>
      <c r="D53" s="22" t="s">
        <v>367</v>
      </c>
      <c r="E53" s="72" t="s">
        <v>885</v>
      </c>
      <c r="F53" s="5">
        <v>2</v>
      </c>
      <c r="G53" s="10">
        <f t="shared" si="5"/>
        <v>32</v>
      </c>
      <c r="H53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42</v>
      </c>
      <c r="I53" s="8">
        <v>0</v>
      </c>
      <c r="J53" s="38">
        <v>0</v>
      </c>
      <c r="K53" s="30">
        <v>20</v>
      </c>
      <c r="L53" s="31">
        <v>0</v>
      </c>
      <c r="M53" s="9">
        <v>0</v>
      </c>
      <c r="N53" s="32">
        <v>0</v>
      </c>
      <c r="O53" s="10">
        <f t="shared" si="6"/>
        <v>16</v>
      </c>
      <c r="P53" s="11">
        <f t="shared" si="7"/>
        <v>6</v>
      </c>
      <c r="Q53" s="12">
        <f t="shared" si="8"/>
        <v>8</v>
      </c>
      <c r="R53" s="13">
        <f t="shared" si="9"/>
        <v>10</v>
      </c>
      <c r="S53" s="14">
        <v>8</v>
      </c>
      <c r="T53" s="15">
        <v>6</v>
      </c>
      <c r="U53" s="16">
        <v>8</v>
      </c>
      <c r="V53" s="279">
        <v>10</v>
      </c>
      <c r="W53" s="16"/>
      <c r="X53" s="18"/>
      <c r="Y53" s="15"/>
      <c r="Z53" s="16"/>
      <c r="AA53" s="279"/>
      <c r="AB53" s="15"/>
      <c r="AC53" s="18"/>
      <c r="AD53" s="16"/>
      <c r="AE53" s="16"/>
      <c r="AF53" s="18"/>
      <c r="AG53" s="15"/>
      <c r="AH53" s="16"/>
      <c r="AI53" s="18"/>
      <c r="AJ53" s="18"/>
      <c r="AK53" s="279"/>
      <c r="AL53" s="18"/>
      <c r="AM53" s="15"/>
      <c r="AN53" s="16"/>
      <c r="AO53" s="279"/>
      <c r="AP53" s="18"/>
      <c r="AQ53" s="16"/>
      <c r="AR53" s="15"/>
      <c r="AS53" s="273"/>
    </row>
    <row r="54" spans="1:45" x14ac:dyDescent="0.25">
      <c r="A54" s="2" t="s">
        <v>353</v>
      </c>
      <c r="B54" s="28" t="s">
        <v>16</v>
      </c>
      <c r="C54" s="22" t="s">
        <v>523</v>
      </c>
      <c r="D54" s="22" t="s">
        <v>524</v>
      </c>
      <c r="E54" s="72" t="s">
        <v>77</v>
      </c>
      <c r="F54" s="5">
        <v>3</v>
      </c>
      <c r="G54" s="6">
        <f t="shared" si="5"/>
        <v>14</v>
      </c>
      <c r="H54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14</v>
      </c>
      <c r="I54" s="8">
        <v>0</v>
      </c>
      <c r="J54" s="8">
        <v>0</v>
      </c>
      <c r="K54" s="30">
        <v>0</v>
      </c>
      <c r="L54" s="31">
        <v>0</v>
      </c>
      <c r="M54" s="9">
        <v>0</v>
      </c>
      <c r="N54" s="32">
        <v>0</v>
      </c>
      <c r="O54" s="10">
        <f t="shared" si="6"/>
        <v>14</v>
      </c>
      <c r="P54" s="11">
        <f t="shared" si="7"/>
        <v>0</v>
      </c>
      <c r="Q54" s="12">
        <f t="shared" si="8"/>
        <v>12</v>
      </c>
      <c r="R54" s="13">
        <f t="shared" si="9"/>
        <v>0</v>
      </c>
      <c r="S54" s="14">
        <v>2</v>
      </c>
      <c r="T54" s="15"/>
      <c r="U54" s="16">
        <v>12</v>
      </c>
      <c r="V54" s="279"/>
      <c r="W54" s="16"/>
      <c r="X54" s="18"/>
      <c r="Y54" s="15"/>
      <c r="Z54" s="16"/>
      <c r="AA54" s="279"/>
      <c r="AB54" s="15"/>
      <c r="AC54" s="18"/>
      <c r="AD54" s="16"/>
      <c r="AE54" s="16"/>
      <c r="AF54" s="18"/>
      <c r="AG54" s="15"/>
      <c r="AH54" s="16"/>
      <c r="AI54" s="18"/>
      <c r="AJ54" s="18"/>
      <c r="AK54" s="279"/>
      <c r="AL54" s="18"/>
      <c r="AM54" s="15"/>
      <c r="AN54" s="16"/>
      <c r="AO54" s="279"/>
      <c r="AP54" s="18"/>
      <c r="AQ54" s="16"/>
      <c r="AR54" s="15"/>
      <c r="AS54" s="273"/>
    </row>
    <row r="55" spans="1:45" x14ac:dyDescent="0.25">
      <c r="A55" s="2" t="s">
        <v>353</v>
      </c>
      <c r="B55" s="3" t="s">
        <v>16</v>
      </c>
      <c r="C55" s="4" t="s">
        <v>758</v>
      </c>
      <c r="D55" s="4" t="s">
        <v>759</v>
      </c>
      <c r="E55" s="71" t="s">
        <v>33</v>
      </c>
      <c r="F55" s="5">
        <v>4</v>
      </c>
      <c r="G55" s="6">
        <f t="shared" si="5"/>
        <v>6</v>
      </c>
      <c r="H55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26</v>
      </c>
      <c r="I55" s="8">
        <v>0</v>
      </c>
      <c r="J55" s="38">
        <v>0</v>
      </c>
      <c r="K55" s="30">
        <v>16</v>
      </c>
      <c r="L55" s="31">
        <v>4</v>
      </c>
      <c r="M55" s="9">
        <v>0</v>
      </c>
      <c r="N55" s="32">
        <v>0</v>
      </c>
      <c r="O55" s="10">
        <f t="shared" si="6"/>
        <v>6</v>
      </c>
      <c r="P55" s="11">
        <f t="shared" si="7"/>
        <v>0</v>
      </c>
      <c r="Q55" s="12">
        <f t="shared" si="8"/>
        <v>0</v>
      </c>
      <c r="R55" s="13">
        <f t="shared" si="9"/>
        <v>0</v>
      </c>
      <c r="S55" s="14">
        <v>6</v>
      </c>
      <c r="T55" s="15"/>
      <c r="U55" s="16"/>
      <c r="V55" s="279"/>
      <c r="W55" s="16"/>
      <c r="X55" s="18"/>
      <c r="Y55" s="15"/>
      <c r="Z55" s="16"/>
      <c r="AA55" s="279"/>
      <c r="AB55" s="15"/>
      <c r="AC55" s="18"/>
      <c r="AD55" s="16"/>
      <c r="AE55" s="16"/>
      <c r="AF55" s="18"/>
      <c r="AG55" s="15"/>
      <c r="AH55" s="16"/>
      <c r="AI55" s="18"/>
      <c r="AJ55" s="18"/>
      <c r="AK55" s="279"/>
      <c r="AL55" s="18"/>
      <c r="AM55" s="15"/>
      <c r="AN55" s="16"/>
      <c r="AO55" s="279"/>
      <c r="AP55" s="18"/>
      <c r="AQ55" s="16"/>
      <c r="AR55" s="15"/>
      <c r="AS55" s="273"/>
    </row>
    <row r="56" spans="1:45" x14ac:dyDescent="0.25">
      <c r="A56" s="2" t="s">
        <v>353</v>
      </c>
      <c r="B56" s="3" t="s">
        <v>16</v>
      </c>
      <c r="C56" s="4" t="s">
        <v>762</v>
      </c>
      <c r="D56" s="4" t="s">
        <v>763</v>
      </c>
      <c r="E56" s="71" t="s">
        <v>33</v>
      </c>
      <c r="F56" s="5">
        <v>5</v>
      </c>
      <c r="G56" s="6">
        <f t="shared" si="5"/>
        <v>4</v>
      </c>
      <c r="H56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4</v>
      </c>
      <c r="I56" s="8">
        <v>0</v>
      </c>
      <c r="J56" s="8">
        <v>0</v>
      </c>
      <c r="K56" s="30">
        <v>0</v>
      </c>
      <c r="L56" s="31">
        <v>0</v>
      </c>
      <c r="M56" s="9">
        <v>0</v>
      </c>
      <c r="N56" s="32">
        <v>0</v>
      </c>
      <c r="O56" s="10">
        <f t="shared" si="6"/>
        <v>4</v>
      </c>
      <c r="P56" s="11">
        <f t="shared" si="7"/>
        <v>0</v>
      </c>
      <c r="Q56" s="12">
        <f t="shared" si="8"/>
        <v>0</v>
      </c>
      <c r="R56" s="13">
        <f t="shared" si="9"/>
        <v>0</v>
      </c>
      <c r="S56" s="14">
        <v>4</v>
      </c>
      <c r="T56" s="15"/>
      <c r="U56" s="16"/>
      <c r="V56" s="279"/>
      <c r="W56" s="16"/>
      <c r="X56" s="18"/>
      <c r="Y56" s="15"/>
      <c r="Z56" s="16"/>
      <c r="AA56" s="279"/>
      <c r="AB56" s="15"/>
      <c r="AC56" s="18"/>
      <c r="AD56" s="16"/>
      <c r="AE56" s="16"/>
      <c r="AF56" s="18"/>
      <c r="AG56" s="15"/>
      <c r="AH56" s="16"/>
      <c r="AI56" s="18"/>
      <c r="AJ56" s="18"/>
      <c r="AK56" s="279"/>
      <c r="AL56" s="18"/>
      <c r="AM56" s="15"/>
      <c r="AN56" s="16"/>
      <c r="AO56" s="279"/>
      <c r="AP56" s="18"/>
      <c r="AQ56" s="16"/>
      <c r="AR56" s="15"/>
      <c r="AS56" s="273"/>
    </row>
    <row r="57" spans="1:45" x14ac:dyDescent="0.25">
      <c r="A57" s="2" t="s">
        <v>353</v>
      </c>
      <c r="B57" s="28" t="s">
        <v>16</v>
      </c>
      <c r="C57" s="22" t="s">
        <v>370</v>
      </c>
      <c r="D57" s="22" t="s">
        <v>371</v>
      </c>
      <c r="E57" s="72" t="s">
        <v>86</v>
      </c>
      <c r="F57" s="5"/>
      <c r="G57" s="10">
        <f t="shared" si="5"/>
        <v>0</v>
      </c>
      <c r="H57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44</v>
      </c>
      <c r="I57" s="8">
        <v>0</v>
      </c>
      <c r="J57" s="8">
        <v>0</v>
      </c>
      <c r="K57" s="30">
        <v>24</v>
      </c>
      <c r="L57" s="31">
        <v>50</v>
      </c>
      <c r="M57" s="9">
        <v>0</v>
      </c>
      <c r="N57" s="32">
        <v>0</v>
      </c>
      <c r="O57" s="10">
        <f t="shared" si="6"/>
        <v>0</v>
      </c>
      <c r="P57" s="11">
        <f t="shared" si="7"/>
        <v>0</v>
      </c>
      <c r="Q57" s="12">
        <f t="shared" si="8"/>
        <v>0</v>
      </c>
      <c r="R57" s="13">
        <f t="shared" si="9"/>
        <v>0</v>
      </c>
      <c r="S57" s="14"/>
      <c r="T57" s="15"/>
      <c r="U57" s="16"/>
      <c r="V57" s="279"/>
      <c r="W57" s="16"/>
      <c r="X57" s="18"/>
      <c r="Y57" s="15"/>
      <c r="Z57" s="16"/>
      <c r="AA57" s="279"/>
      <c r="AB57" s="15"/>
      <c r="AC57" s="18"/>
      <c r="AD57" s="16"/>
      <c r="AE57" s="16"/>
      <c r="AF57" s="18"/>
      <c r="AG57" s="15"/>
      <c r="AH57" s="16"/>
      <c r="AI57" s="18"/>
      <c r="AJ57" s="18"/>
      <c r="AK57" s="279"/>
      <c r="AL57" s="18"/>
      <c r="AM57" s="15"/>
      <c r="AN57" s="16"/>
      <c r="AO57" s="279"/>
      <c r="AP57" s="18"/>
      <c r="AQ57" s="16"/>
      <c r="AR57" s="15"/>
      <c r="AS57" s="273"/>
    </row>
    <row r="58" spans="1:45" x14ac:dyDescent="0.25">
      <c r="A58" s="2" t="s">
        <v>353</v>
      </c>
      <c r="B58" s="28" t="s">
        <v>16</v>
      </c>
      <c r="C58" s="22" t="s">
        <v>372</v>
      </c>
      <c r="D58" s="22" t="s">
        <v>373</v>
      </c>
      <c r="E58" s="72" t="s">
        <v>47</v>
      </c>
      <c r="F58" s="5"/>
      <c r="G58" s="10">
        <f t="shared" si="5"/>
        <v>0</v>
      </c>
      <c r="H58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40</v>
      </c>
      <c r="I58" s="8">
        <v>0</v>
      </c>
      <c r="J58" s="8">
        <v>0</v>
      </c>
      <c r="K58" s="30">
        <v>25</v>
      </c>
      <c r="L58" s="31">
        <v>15</v>
      </c>
      <c r="M58" s="9">
        <v>0</v>
      </c>
      <c r="N58" s="32">
        <v>0</v>
      </c>
      <c r="O58" s="10">
        <f t="shared" si="6"/>
        <v>0</v>
      </c>
      <c r="P58" s="11">
        <f t="shared" si="7"/>
        <v>0</v>
      </c>
      <c r="Q58" s="12">
        <f t="shared" si="8"/>
        <v>0</v>
      </c>
      <c r="R58" s="13">
        <f t="shared" si="9"/>
        <v>0</v>
      </c>
      <c r="S58" s="14"/>
      <c r="T58" s="15"/>
      <c r="U58" s="16"/>
      <c r="V58" s="279"/>
      <c r="W58" s="16"/>
      <c r="X58" s="18"/>
      <c r="Y58" s="15"/>
      <c r="Z58" s="16"/>
      <c r="AA58" s="279"/>
      <c r="AB58" s="15"/>
      <c r="AC58" s="18"/>
      <c r="AD58" s="16"/>
      <c r="AE58" s="16"/>
      <c r="AF58" s="18"/>
      <c r="AG58" s="15"/>
      <c r="AH58" s="16"/>
      <c r="AI58" s="18"/>
      <c r="AJ58" s="18"/>
      <c r="AK58" s="279"/>
      <c r="AL58" s="18"/>
      <c r="AM58" s="15"/>
      <c r="AN58" s="16"/>
      <c r="AO58" s="279"/>
      <c r="AP58" s="18"/>
      <c r="AQ58" s="16"/>
      <c r="AR58" s="15"/>
      <c r="AS58" s="273"/>
    </row>
    <row r="59" spans="1:45" x14ac:dyDescent="0.25">
      <c r="A59" s="2" t="s">
        <v>353</v>
      </c>
      <c r="B59" s="3" t="s">
        <v>16</v>
      </c>
      <c r="C59" s="4" t="s">
        <v>756</v>
      </c>
      <c r="D59" s="4" t="s">
        <v>757</v>
      </c>
      <c r="E59" s="71" t="s">
        <v>33</v>
      </c>
      <c r="F59" s="5"/>
      <c r="G59" s="6">
        <f t="shared" si="5"/>
        <v>0</v>
      </c>
      <c r="H59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30</v>
      </c>
      <c r="I59" s="8">
        <v>0</v>
      </c>
      <c r="J59" s="38">
        <v>0</v>
      </c>
      <c r="K59" s="30">
        <v>20</v>
      </c>
      <c r="L59" s="31">
        <v>10</v>
      </c>
      <c r="M59" s="9">
        <v>0</v>
      </c>
      <c r="N59" s="32">
        <v>0</v>
      </c>
      <c r="O59" s="10">
        <f t="shared" si="6"/>
        <v>0</v>
      </c>
      <c r="P59" s="11">
        <f t="shared" si="7"/>
        <v>0</v>
      </c>
      <c r="Q59" s="12">
        <f t="shared" si="8"/>
        <v>0</v>
      </c>
      <c r="R59" s="13">
        <f t="shared" si="9"/>
        <v>0</v>
      </c>
      <c r="S59" s="14"/>
      <c r="T59" s="15"/>
      <c r="U59" s="16"/>
      <c r="V59" s="279"/>
      <c r="W59" s="16"/>
      <c r="X59" s="18"/>
      <c r="Y59" s="15"/>
      <c r="Z59" s="16"/>
      <c r="AA59" s="279"/>
      <c r="AB59" s="15"/>
      <c r="AC59" s="18"/>
      <c r="AD59" s="16"/>
      <c r="AE59" s="16"/>
      <c r="AF59" s="18"/>
      <c r="AG59" s="15"/>
      <c r="AH59" s="16"/>
      <c r="AI59" s="18"/>
      <c r="AJ59" s="18"/>
      <c r="AK59" s="279"/>
      <c r="AL59" s="18"/>
      <c r="AM59" s="15"/>
      <c r="AN59" s="16"/>
      <c r="AO59" s="279"/>
      <c r="AP59" s="18"/>
      <c r="AQ59" s="16"/>
      <c r="AR59" s="15"/>
      <c r="AS59" s="273"/>
    </row>
    <row r="60" spans="1:45" x14ac:dyDescent="0.25">
      <c r="A60" s="20" t="s">
        <v>353</v>
      </c>
      <c r="B60" s="21" t="s">
        <v>16</v>
      </c>
      <c r="C60" s="22" t="s">
        <v>380</v>
      </c>
      <c r="D60" s="22" t="s">
        <v>381</v>
      </c>
      <c r="E60" s="72" t="s">
        <v>67</v>
      </c>
      <c r="F60" s="23"/>
      <c r="G60" s="10">
        <f t="shared" si="5"/>
        <v>0</v>
      </c>
      <c r="H60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32</v>
      </c>
      <c r="I60" s="8">
        <v>0</v>
      </c>
      <c r="J60" s="8">
        <v>0</v>
      </c>
      <c r="K60" s="30">
        <v>26</v>
      </c>
      <c r="L60" s="31">
        <v>6</v>
      </c>
      <c r="M60" s="9">
        <v>0</v>
      </c>
      <c r="N60" s="32">
        <v>0</v>
      </c>
      <c r="O60" s="10">
        <f t="shared" si="6"/>
        <v>0</v>
      </c>
      <c r="P60" s="11">
        <f t="shared" si="7"/>
        <v>0</v>
      </c>
      <c r="Q60" s="12">
        <f t="shared" si="8"/>
        <v>0</v>
      </c>
      <c r="R60" s="13">
        <f t="shared" si="9"/>
        <v>0</v>
      </c>
      <c r="S60" s="14"/>
      <c r="T60" s="15"/>
      <c r="U60" s="16"/>
      <c r="V60" s="279"/>
      <c r="W60" s="16"/>
      <c r="X60" s="18"/>
      <c r="Y60" s="15"/>
      <c r="Z60" s="16"/>
      <c r="AA60" s="279"/>
      <c r="AB60" s="15"/>
      <c r="AC60" s="18"/>
      <c r="AD60" s="16"/>
      <c r="AE60" s="16"/>
      <c r="AF60" s="18"/>
      <c r="AG60" s="15"/>
      <c r="AH60" s="16"/>
      <c r="AI60" s="18"/>
      <c r="AJ60" s="18"/>
      <c r="AK60" s="279"/>
      <c r="AL60" s="18"/>
      <c r="AM60" s="15"/>
      <c r="AN60" s="16"/>
      <c r="AO60" s="279"/>
      <c r="AP60" s="18"/>
      <c r="AQ60" s="16"/>
      <c r="AR60" s="15"/>
      <c r="AS60" s="273"/>
    </row>
    <row r="61" spans="1:45" x14ac:dyDescent="0.25">
      <c r="A61" s="2" t="s">
        <v>353</v>
      </c>
      <c r="B61" s="34" t="s">
        <v>16</v>
      </c>
      <c r="C61" s="35" t="s">
        <v>576</v>
      </c>
      <c r="D61" s="35" t="s">
        <v>355</v>
      </c>
      <c r="E61" s="73" t="s">
        <v>77</v>
      </c>
      <c r="F61" s="5"/>
      <c r="G61" s="6">
        <f t="shared" si="5"/>
        <v>0</v>
      </c>
      <c r="H61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32</v>
      </c>
      <c r="I61" s="8">
        <v>0</v>
      </c>
      <c r="J61" s="38">
        <v>0</v>
      </c>
      <c r="K61" s="30">
        <v>32</v>
      </c>
      <c r="L61" s="31">
        <v>0</v>
      </c>
      <c r="M61" s="9">
        <v>0</v>
      </c>
      <c r="N61" s="32">
        <v>0</v>
      </c>
      <c r="O61" s="10">
        <f t="shared" si="6"/>
        <v>0</v>
      </c>
      <c r="P61" s="11">
        <f t="shared" si="7"/>
        <v>0</v>
      </c>
      <c r="Q61" s="12">
        <f t="shared" si="8"/>
        <v>0</v>
      </c>
      <c r="R61" s="13">
        <f t="shared" si="9"/>
        <v>0</v>
      </c>
      <c r="S61" s="14"/>
      <c r="T61" s="15"/>
      <c r="U61" s="16"/>
      <c r="V61" s="279"/>
      <c r="W61" s="16"/>
      <c r="X61" s="18"/>
      <c r="Y61" s="15"/>
      <c r="Z61" s="16"/>
      <c r="AA61" s="279"/>
      <c r="AB61" s="15"/>
      <c r="AC61" s="18"/>
      <c r="AD61" s="16"/>
      <c r="AE61" s="16"/>
      <c r="AF61" s="18"/>
      <c r="AG61" s="15"/>
      <c r="AH61" s="16"/>
      <c r="AI61" s="18"/>
      <c r="AJ61" s="18"/>
      <c r="AK61" s="279"/>
      <c r="AL61" s="18"/>
      <c r="AM61" s="15"/>
      <c r="AN61" s="16"/>
      <c r="AO61" s="279"/>
      <c r="AP61" s="18"/>
      <c r="AQ61" s="16"/>
      <c r="AR61" s="15"/>
      <c r="AS61" s="273"/>
    </row>
    <row r="62" spans="1:45" x14ac:dyDescent="0.25">
      <c r="A62" s="2" t="s">
        <v>353</v>
      </c>
      <c r="B62" s="3" t="s">
        <v>16</v>
      </c>
      <c r="C62" s="4" t="s">
        <v>249</v>
      </c>
      <c r="D62" s="4" t="s">
        <v>834</v>
      </c>
      <c r="E62" s="71" t="s">
        <v>835</v>
      </c>
      <c r="F62" s="5"/>
      <c r="G62" s="6">
        <f t="shared" si="5"/>
        <v>0</v>
      </c>
      <c r="H62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30</v>
      </c>
      <c r="I62" s="8">
        <v>0</v>
      </c>
      <c r="J62" s="8">
        <v>0</v>
      </c>
      <c r="K62" s="30">
        <v>30</v>
      </c>
      <c r="L62" s="31">
        <v>0</v>
      </c>
      <c r="M62" s="9">
        <v>0</v>
      </c>
      <c r="N62" s="32">
        <v>0</v>
      </c>
      <c r="O62" s="10">
        <f t="shared" si="6"/>
        <v>0</v>
      </c>
      <c r="P62" s="11">
        <f t="shared" si="7"/>
        <v>0</v>
      </c>
      <c r="Q62" s="12">
        <f t="shared" si="8"/>
        <v>0</v>
      </c>
      <c r="R62" s="13">
        <f t="shared" si="9"/>
        <v>0</v>
      </c>
      <c r="S62" s="14"/>
      <c r="T62" s="15"/>
      <c r="U62" s="16"/>
      <c r="V62" s="279"/>
      <c r="W62" s="16"/>
      <c r="X62" s="18"/>
      <c r="Y62" s="15"/>
      <c r="Z62" s="16"/>
      <c r="AA62" s="279"/>
      <c r="AB62" s="15"/>
      <c r="AC62" s="18"/>
      <c r="AD62" s="16"/>
      <c r="AE62" s="16"/>
      <c r="AF62" s="18"/>
      <c r="AG62" s="15"/>
      <c r="AH62" s="16"/>
      <c r="AI62" s="18"/>
      <c r="AJ62" s="18"/>
      <c r="AK62" s="279"/>
      <c r="AL62" s="18"/>
      <c r="AM62" s="15"/>
      <c r="AN62" s="16"/>
      <c r="AO62" s="279"/>
      <c r="AP62" s="18"/>
      <c r="AQ62" s="16"/>
      <c r="AR62" s="15"/>
      <c r="AS62" s="273"/>
    </row>
    <row r="63" spans="1:45" x14ac:dyDescent="0.25">
      <c r="A63" s="2" t="s">
        <v>353</v>
      </c>
      <c r="B63" s="34" t="s">
        <v>16</v>
      </c>
      <c r="C63" s="35" t="s">
        <v>570</v>
      </c>
      <c r="D63" s="35" t="s">
        <v>540</v>
      </c>
      <c r="E63" s="73" t="s">
        <v>33</v>
      </c>
      <c r="F63" s="23"/>
      <c r="G63" s="10">
        <f t="shared" si="5"/>
        <v>0</v>
      </c>
      <c r="H63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30</v>
      </c>
      <c r="I63" s="8">
        <v>0</v>
      </c>
      <c r="J63" s="8">
        <v>10</v>
      </c>
      <c r="K63" s="30">
        <v>8</v>
      </c>
      <c r="L63" s="31">
        <v>12</v>
      </c>
      <c r="M63" s="9">
        <v>0</v>
      </c>
      <c r="N63" s="32">
        <v>0</v>
      </c>
      <c r="O63" s="10">
        <f t="shared" si="6"/>
        <v>0</v>
      </c>
      <c r="P63" s="11">
        <f t="shared" si="7"/>
        <v>0</v>
      </c>
      <c r="Q63" s="12">
        <f t="shared" si="8"/>
        <v>0</v>
      </c>
      <c r="R63" s="13">
        <f t="shared" si="9"/>
        <v>0</v>
      </c>
      <c r="S63" s="14"/>
      <c r="T63" s="15"/>
      <c r="U63" s="16"/>
      <c r="V63" s="279"/>
      <c r="W63" s="16"/>
      <c r="X63" s="18"/>
      <c r="Y63" s="15"/>
      <c r="Z63" s="16"/>
      <c r="AA63" s="279"/>
      <c r="AB63" s="15"/>
      <c r="AC63" s="18"/>
      <c r="AD63" s="16"/>
      <c r="AE63" s="16"/>
      <c r="AF63" s="18"/>
      <c r="AG63" s="15"/>
      <c r="AH63" s="16"/>
      <c r="AI63" s="18"/>
      <c r="AJ63" s="18"/>
      <c r="AK63" s="279"/>
      <c r="AL63" s="18"/>
      <c r="AM63" s="15"/>
      <c r="AN63" s="16"/>
      <c r="AO63" s="279"/>
      <c r="AP63" s="18"/>
      <c r="AQ63" s="16"/>
      <c r="AR63" s="15"/>
      <c r="AS63" s="273"/>
    </row>
    <row r="64" spans="1:45" x14ac:dyDescent="0.25">
      <c r="A64" s="2" t="s">
        <v>353</v>
      </c>
      <c r="B64" s="3" t="s">
        <v>16</v>
      </c>
      <c r="C64" s="4" t="s">
        <v>574</v>
      </c>
      <c r="D64" s="4" t="s">
        <v>575</v>
      </c>
      <c r="E64" s="71" t="s">
        <v>77</v>
      </c>
      <c r="F64" s="5"/>
      <c r="G64" s="6">
        <f t="shared" si="5"/>
        <v>0</v>
      </c>
      <c r="H64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16</v>
      </c>
      <c r="I64" s="8">
        <v>0</v>
      </c>
      <c r="J64" s="8">
        <v>0</v>
      </c>
      <c r="K64" s="30">
        <v>8</v>
      </c>
      <c r="L64" s="31">
        <v>8</v>
      </c>
      <c r="M64" s="9">
        <v>0</v>
      </c>
      <c r="N64" s="32">
        <v>0</v>
      </c>
      <c r="O64" s="10">
        <f t="shared" si="6"/>
        <v>0</v>
      </c>
      <c r="P64" s="11">
        <f t="shared" si="7"/>
        <v>0</v>
      </c>
      <c r="Q64" s="12">
        <f t="shared" si="8"/>
        <v>0</v>
      </c>
      <c r="R64" s="13">
        <f t="shared" si="9"/>
        <v>0</v>
      </c>
      <c r="S64" s="14"/>
      <c r="T64" s="15"/>
      <c r="U64" s="16"/>
      <c r="V64" s="279"/>
      <c r="W64" s="16"/>
      <c r="X64" s="18"/>
      <c r="Y64" s="15"/>
      <c r="Z64" s="16"/>
      <c r="AA64" s="279"/>
      <c r="AB64" s="15"/>
      <c r="AC64" s="18"/>
      <c r="AD64" s="16"/>
      <c r="AE64" s="16"/>
      <c r="AF64" s="18"/>
      <c r="AG64" s="15"/>
      <c r="AH64" s="16"/>
      <c r="AI64" s="18"/>
      <c r="AJ64" s="18"/>
      <c r="AK64" s="279"/>
      <c r="AL64" s="18"/>
      <c r="AM64" s="15"/>
      <c r="AN64" s="16"/>
      <c r="AO64" s="279"/>
      <c r="AP64" s="18"/>
      <c r="AQ64" s="16"/>
      <c r="AR64" s="15"/>
      <c r="AS64" s="273"/>
    </row>
    <row r="65" spans="1:45" x14ac:dyDescent="0.25">
      <c r="A65" s="20" t="s">
        <v>353</v>
      </c>
      <c r="B65" s="21" t="s">
        <v>16</v>
      </c>
      <c r="C65" s="22" t="s">
        <v>378</v>
      </c>
      <c r="D65" s="22" t="s">
        <v>379</v>
      </c>
      <c r="E65" s="72" t="s">
        <v>30</v>
      </c>
      <c r="F65" s="23"/>
      <c r="G65" s="10">
        <f t="shared" si="5"/>
        <v>0</v>
      </c>
      <c r="H65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20</v>
      </c>
      <c r="I65" s="8">
        <v>0</v>
      </c>
      <c r="J65" s="8">
        <v>0</v>
      </c>
      <c r="K65" s="30">
        <v>20</v>
      </c>
      <c r="L65" s="31">
        <v>0</v>
      </c>
      <c r="M65" s="9">
        <v>0</v>
      </c>
      <c r="N65" s="32">
        <v>0</v>
      </c>
      <c r="O65" s="10">
        <f t="shared" si="6"/>
        <v>0</v>
      </c>
      <c r="P65" s="11">
        <f t="shared" si="7"/>
        <v>0</v>
      </c>
      <c r="Q65" s="12">
        <f t="shared" si="8"/>
        <v>0</v>
      </c>
      <c r="R65" s="13">
        <f t="shared" si="9"/>
        <v>0</v>
      </c>
      <c r="S65" s="14"/>
      <c r="T65" s="15"/>
      <c r="U65" s="16"/>
      <c r="V65" s="279"/>
      <c r="W65" s="16"/>
      <c r="X65" s="18"/>
      <c r="Y65" s="15"/>
      <c r="Z65" s="16"/>
      <c r="AA65" s="279"/>
      <c r="AB65" s="15"/>
      <c r="AC65" s="18"/>
      <c r="AD65" s="16"/>
      <c r="AE65" s="16"/>
      <c r="AF65" s="18"/>
      <c r="AG65" s="15"/>
      <c r="AH65" s="16"/>
      <c r="AI65" s="18"/>
      <c r="AJ65" s="18"/>
      <c r="AK65" s="279"/>
      <c r="AL65" s="18"/>
      <c r="AM65" s="15"/>
      <c r="AN65" s="16"/>
      <c r="AO65" s="279"/>
      <c r="AP65" s="18"/>
      <c r="AQ65" s="16"/>
      <c r="AR65" s="15"/>
      <c r="AS65" s="273"/>
    </row>
    <row r="66" spans="1:45" x14ac:dyDescent="0.25">
      <c r="A66" s="2" t="s">
        <v>353</v>
      </c>
      <c r="B66" s="3" t="s">
        <v>16</v>
      </c>
      <c r="C66" s="4" t="s">
        <v>875</v>
      </c>
      <c r="D66" s="4" t="s">
        <v>876</v>
      </c>
      <c r="E66" s="71" t="s">
        <v>47</v>
      </c>
      <c r="F66" s="5"/>
      <c r="G66" s="6">
        <f t="shared" ref="G66:G97" si="10">SUM(O66,P66,R66)</f>
        <v>0</v>
      </c>
      <c r="H66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2</v>
      </c>
      <c r="I66" s="8">
        <v>0</v>
      </c>
      <c r="J66" s="8">
        <v>0</v>
      </c>
      <c r="K66" s="30">
        <v>0</v>
      </c>
      <c r="L66" s="31">
        <v>2</v>
      </c>
      <c r="M66" s="9">
        <v>0</v>
      </c>
      <c r="N66" s="32">
        <v>0</v>
      </c>
      <c r="O66" s="10">
        <f t="shared" ref="O66:O97" si="11">SUM(Q66,S66,X66,AC66,AI66,AJ66,AL66,AP66)</f>
        <v>0</v>
      </c>
      <c r="P66" s="11">
        <f t="shared" ref="P66:P97" si="12">SUM(T66,Y66,AB66,AD66,AG66,AM66,AR66,AS66)</f>
        <v>0</v>
      </c>
      <c r="Q66" s="12">
        <f t="shared" ref="Q66:Q97" si="13">SUM(U66,W66, Z66, AE66, AH66, AN66, AQ66)</f>
        <v>0</v>
      </c>
      <c r="R66" s="13">
        <f t="shared" ref="R66:R97" si="14">SUM(V66,AA66,AK66,AO66,)</f>
        <v>0</v>
      </c>
      <c r="S66" s="14"/>
      <c r="T66" s="15"/>
      <c r="U66" s="16"/>
      <c r="V66" s="279"/>
      <c r="W66" s="16"/>
      <c r="X66" s="18"/>
      <c r="Y66" s="15"/>
      <c r="Z66" s="16"/>
      <c r="AA66" s="279"/>
      <c r="AB66" s="15"/>
      <c r="AC66" s="18"/>
      <c r="AD66" s="16"/>
      <c r="AE66" s="16"/>
      <c r="AF66" s="18"/>
      <c r="AG66" s="15"/>
      <c r="AH66" s="16"/>
      <c r="AI66" s="18"/>
      <c r="AJ66" s="18"/>
      <c r="AK66" s="279"/>
      <c r="AL66" s="18"/>
      <c r="AM66" s="15"/>
      <c r="AN66" s="16"/>
      <c r="AO66" s="279"/>
      <c r="AP66" s="18"/>
      <c r="AQ66" s="16"/>
      <c r="AR66" s="15"/>
      <c r="AS66" s="273"/>
    </row>
    <row r="67" spans="1:45" x14ac:dyDescent="0.25">
      <c r="A67" s="2" t="s">
        <v>353</v>
      </c>
      <c r="B67" s="34" t="s">
        <v>16</v>
      </c>
      <c r="C67" s="35" t="s">
        <v>569</v>
      </c>
      <c r="D67" s="35" t="s">
        <v>562</v>
      </c>
      <c r="E67" s="73" t="s">
        <v>33</v>
      </c>
      <c r="F67" s="5"/>
      <c r="G67" s="6">
        <f t="shared" si="10"/>
        <v>0</v>
      </c>
      <c r="H67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8</v>
      </c>
      <c r="I67" s="8">
        <v>0</v>
      </c>
      <c r="J67" s="8">
        <v>0</v>
      </c>
      <c r="K67" s="30">
        <v>8</v>
      </c>
      <c r="L67" s="31">
        <v>0</v>
      </c>
      <c r="M67" s="9">
        <v>0</v>
      </c>
      <c r="N67" s="32">
        <v>0</v>
      </c>
      <c r="O67" s="10">
        <f t="shared" si="11"/>
        <v>0</v>
      </c>
      <c r="P67" s="11">
        <f t="shared" si="12"/>
        <v>0</v>
      </c>
      <c r="Q67" s="12">
        <f t="shared" si="13"/>
        <v>0</v>
      </c>
      <c r="R67" s="13">
        <f t="shared" si="14"/>
        <v>0</v>
      </c>
      <c r="S67" s="14"/>
      <c r="T67" s="15"/>
      <c r="U67" s="16"/>
      <c r="V67" s="279"/>
      <c r="W67" s="16"/>
      <c r="X67" s="18"/>
      <c r="Y67" s="15"/>
      <c r="Z67" s="16"/>
      <c r="AA67" s="279"/>
      <c r="AB67" s="15"/>
      <c r="AC67" s="18"/>
      <c r="AD67" s="16"/>
      <c r="AE67" s="16"/>
      <c r="AF67" s="18"/>
      <c r="AG67" s="15"/>
      <c r="AH67" s="16"/>
      <c r="AI67" s="18"/>
      <c r="AJ67" s="18"/>
      <c r="AK67" s="279"/>
      <c r="AL67" s="18"/>
      <c r="AM67" s="15"/>
      <c r="AN67" s="16"/>
      <c r="AO67" s="279"/>
      <c r="AP67" s="18"/>
      <c r="AQ67" s="16"/>
      <c r="AR67" s="15"/>
      <c r="AS67" s="273"/>
    </row>
    <row r="68" spans="1:45" x14ac:dyDescent="0.25">
      <c r="A68" s="2" t="s">
        <v>353</v>
      </c>
      <c r="B68" s="28" t="s">
        <v>16</v>
      </c>
      <c r="C68" s="22" t="s">
        <v>25</v>
      </c>
      <c r="D68" s="22" t="s">
        <v>26</v>
      </c>
      <c r="E68" s="72" t="s">
        <v>853</v>
      </c>
      <c r="F68" s="5"/>
      <c r="G68" s="10">
        <f t="shared" si="10"/>
        <v>0</v>
      </c>
      <c r="H68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8</v>
      </c>
      <c r="I68" s="8">
        <v>0</v>
      </c>
      <c r="J68" s="8">
        <v>0</v>
      </c>
      <c r="K68" s="30">
        <v>8</v>
      </c>
      <c r="L68" s="31">
        <v>0</v>
      </c>
      <c r="M68" s="9">
        <v>0</v>
      </c>
      <c r="N68" s="32">
        <v>0</v>
      </c>
      <c r="O68" s="10">
        <f t="shared" si="11"/>
        <v>0</v>
      </c>
      <c r="P68" s="11">
        <f t="shared" si="12"/>
        <v>0</v>
      </c>
      <c r="Q68" s="12">
        <f t="shared" si="13"/>
        <v>0</v>
      </c>
      <c r="R68" s="13">
        <f t="shared" si="14"/>
        <v>0</v>
      </c>
      <c r="S68" s="14"/>
      <c r="T68" s="15"/>
      <c r="U68" s="16"/>
      <c r="V68" s="279"/>
      <c r="W68" s="16"/>
      <c r="X68" s="18"/>
      <c r="Y68" s="15"/>
      <c r="Z68" s="16"/>
      <c r="AA68" s="279"/>
      <c r="AB68" s="15"/>
      <c r="AC68" s="18"/>
      <c r="AD68" s="16"/>
      <c r="AE68" s="16"/>
      <c r="AF68" s="18"/>
      <c r="AG68" s="15"/>
      <c r="AH68" s="16"/>
      <c r="AI68" s="18"/>
      <c r="AJ68" s="18"/>
      <c r="AK68" s="279"/>
      <c r="AL68" s="18"/>
      <c r="AM68" s="15"/>
      <c r="AN68" s="16"/>
      <c r="AO68" s="279"/>
      <c r="AP68" s="18"/>
      <c r="AQ68" s="16"/>
      <c r="AR68" s="15"/>
      <c r="AS68" s="273"/>
    </row>
    <row r="69" spans="1:45" x14ac:dyDescent="0.25">
      <c r="A69" s="2" t="s">
        <v>353</v>
      </c>
      <c r="B69" s="28" t="s">
        <v>16</v>
      </c>
      <c r="C69" s="22" t="s">
        <v>514</v>
      </c>
      <c r="D69" s="22" t="s">
        <v>515</v>
      </c>
      <c r="E69" s="72" t="s">
        <v>86</v>
      </c>
      <c r="F69" s="5"/>
      <c r="G69" s="10">
        <f t="shared" si="10"/>
        <v>0</v>
      </c>
      <c r="H69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6</v>
      </c>
      <c r="I69" s="8">
        <v>0</v>
      </c>
      <c r="J69" s="8">
        <v>0</v>
      </c>
      <c r="K69" s="30">
        <v>6</v>
      </c>
      <c r="L69" s="31">
        <v>0</v>
      </c>
      <c r="M69" s="9">
        <v>0</v>
      </c>
      <c r="N69" s="32">
        <v>0</v>
      </c>
      <c r="O69" s="10">
        <f t="shared" si="11"/>
        <v>0</v>
      </c>
      <c r="P69" s="11">
        <f t="shared" si="12"/>
        <v>0</v>
      </c>
      <c r="Q69" s="12">
        <f t="shared" si="13"/>
        <v>0</v>
      </c>
      <c r="R69" s="13">
        <f t="shared" si="14"/>
        <v>0</v>
      </c>
      <c r="S69" s="14"/>
      <c r="T69" s="15"/>
      <c r="U69" s="16"/>
      <c r="V69" s="279"/>
      <c r="W69" s="16"/>
      <c r="X69" s="18"/>
      <c r="Y69" s="15"/>
      <c r="Z69" s="16"/>
      <c r="AA69" s="279"/>
      <c r="AB69" s="15"/>
      <c r="AC69" s="18"/>
      <c r="AD69" s="16"/>
      <c r="AE69" s="16"/>
      <c r="AF69" s="18"/>
      <c r="AG69" s="15"/>
      <c r="AH69" s="16"/>
      <c r="AI69" s="18"/>
      <c r="AJ69" s="18"/>
      <c r="AK69" s="279"/>
      <c r="AL69" s="18"/>
      <c r="AM69" s="15"/>
      <c r="AN69" s="16"/>
      <c r="AO69" s="279"/>
      <c r="AP69" s="18"/>
      <c r="AQ69" s="16"/>
      <c r="AR69" s="15"/>
      <c r="AS69" s="273"/>
    </row>
    <row r="70" spans="1:45" x14ac:dyDescent="0.25">
      <c r="A70" s="2" t="s">
        <v>353</v>
      </c>
      <c r="B70" s="3" t="s">
        <v>16</v>
      </c>
      <c r="C70" s="4" t="s">
        <v>870</v>
      </c>
      <c r="D70" s="4" t="s">
        <v>869</v>
      </c>
      <c r="E70" s="71" t="s">
        <v>111</v>
      </c>
      <c r="F70" s="5"/>
      <c r="G70" s="6">
        <f t="shared" si="10"/>
        <v>0</v>
      </c>
      <c r="H70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6</v>
      </c>
      <c r="I70" s="8">
        <v>0</v>
      </c>
      <c r="J70" s="8">
        <v>0</v>
      </c>
      <c r="K70" s="30">
        <v>0</v>
      </c>
      <c r="L70" s="31">
        <v>6</v>
      </c>
      <c r="M70" s="9">
        <v>0</v>
      </c>
      <c r="N70" s="32">
        <v>0</v>
      </c>
      <c r="O70" s="10">
        <f t="shared" si="11"/>
        <v>0</v>
      </c>
      <c r="P70" s="11">
        <f t="shared" si="12"/>
        <v>0</v>
      </c>
      <c r="Q70" s="12">
        <f t="shared" si="13"/>
        <v>0</v>
      </c>
      <c r="R70" s="13">
        <f t="shared" si="14"/>
        <v>0</v>
      </c>
      <c r="S70" s="14"/>
      <c r="T70" s="15"/>
      <c r="U70" s="16"/>
      <c r="V70" s="279"/>
      <c r="W70" s="16"/>
      <c r="X70" s="18"/>
      <c r="Y70" s="15"/>
      <c r="Z70" s="16"/>
      <c r="AA70" s="279"/>
      <c r="AB70" s="15"/>
      <c r="AC70" s="18"/>
      <c r="AD70" s="16"/>
      <c r="AE70" s="16"/>
      <c r="AF70" s="18"/>
      <c r="AG70" s="15"/>
      <c r="AH70" s="16"/>
      <c r="AI70" s="18"/>
      <c r="AJ70" s="18"/>
      <c r="AK70" s="279"/>
      <c r="AL70" s="18"/>
      <c r="AM70" s="15"/>
      <c r="AN70" s="16"/>
      <c r="AO70" s="279"/>
      <c r="AP70" s="18"/>
      <c r="AQ70" s="16"/>
      <c r="AR70" s="15"/>
      <c r="AS70" s="273"/>
    </row>
    <row r="71" spans="1:45" x14ac:dyDescent="0.25">
      <c r="A71" s="2" t="s">
        <v>353</v>
      </c>
      <c r="B71" s="3" t="s">
        <v>16</v>
      </c>
      <c r="C71" s="4" t="s">
        <v>826</v>
      </c>
      <c r="D71" s="4" t="s">
        <v>827</v>
      </c>
      <c r="E71" s="71" t="s">
        <v>77</v>
      </c>
      <c r="F71" s="5"/>
      <c r="G71" s="6">
        <f t="shared" si="10"/>
        <v>0</v>
      </c>
      <c r="H71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71" s="8">
        <v>0</v>
      </c>
      <c r="J71" s="8">
        <v>0</v>
      </c>
      <c r="K71" s="30">
        <v>0</v>
      </c>
      <c r="L71" s="31">
        <v>0</v>
      </c>
      <c r="M71" s="9">
        <v>0</v>
      </c>
      <c r="N71" s="32">
        <v>0</v>
      </c>
      <c r="O71" s="10">
        <f t="shared" si="11"/>
        <v>0</v>
      </c>
      <c r="P71" s="11">
        <f t="shared" si="12"/>
        <v>0</v>
      </c>
      <c r="Q71" s="12">
        <f t="shared" si="13"/>
        <v>0</v>
      </c>
      <c r="R71" s="13">
        <f t="shared" si="14"/>
        <v>0</v>
      </c>
      <c r="S71" s="14"/>
      <c r="T71" s="15"/>
      <c r="U71" s="16"/>
      <c r="V71" s="279"/>
      <c r="W71" s="16"/>
      <c r="X71" s="18"/>
      <c r="Y71" s="15"/>
      <c r="Z71" s="16"/>
      <c r="AA71" s="279"/>
      <c r="AB71" s="15"/>
      <c r="AC71" s="18"/>
      <c r="AD71" s="16"/>
      <c r="AE71" s="16"/>
      <c r="AF71" s="18"/>
      <c r="AG71" s="15"/>
      <c r="AH71" s="16"/>
      <c r="AI71" s="18"/>
      <c r="AJ71" s="18"/>
      <c r="AK71" s="279"/>
      <c r="AL71" s="18"/>
      <c r="AM71" s="15"/>
      <c r="AN71" s="16"/>
      <c r="AO71" s="279"/>
      <c r="AP71" s="18"/>
      <c r="AQ71" s="16"/>
      <c r="AR71" s="15"/>
      <c r="AS71" s="273"/>
    </row>
    <row r="72" spans="1:45" x14ac:dyDescent="0.25">
      <c r="A72" s="2" t="s">
        <v>353</v>
      </c>
      <c r="B72" s="28" t="s">
        <v>16</v>
      </c>
      <c r="C72" s="22" t="s">
        <v>382</v>
      </c>
      <c r="D72" s="22" t="s">
        <v>383</v>
      </c>
      <c r="E72" s="72" t="s">
        <v>86</v>
      </c>
      <c r="F72" s="5"/>
      <c r="G72" s="10">
        <f t="shared" si="10"/>
        <v>0</v>
      </c>
      <c r="H72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72" s="8">
        <v>0</v>
      </c>
      <c r="J72" s="8">
        <v>0</v>
      </c>
      <c r="K72" s="30">
        <v>0</v>
      </c>
      <c r="L72" s="31">
        <v>0</v>
      </c>
      <c r="M72" s="9">
        <v>0</v>
      </c>
      <c r="N72" s="32">
        <v>0</v>
      </c>
      <c r="O72" s="10">
        <f t="shared" si="11"/>
        <v>0</v>
      </c>
      <c r="P72" s="11">
        <f t="shared" si="12"/>
        <v>0</v>
      </c>
      <c r="Q72" s="12">
        <f t="shared" si="13"/>
        <v>0</v>
      </c>
      <c r="R72" s="13">
        <f t="shared" si="14"/>
        <v>0</v>
      </c>
      <c r="S72" s="14"/>
      <c r="T72" s="15"/>
      <c r="U72" s="16"/>
      <c r="V72" s="279"/>
      <c r="W72" s="16"/>
      <c r="X72" s="18"/>
      <c r="Y72" s="15"/>
      <c r="Z72" s="16"/>
      <c r="AA72" s="279"/>
      <c r="AB72" s="15"/>
      <c r="AC72" s="18"/>
      <c r="AD72" s="16"/>
      <c r="AE72" s="16"/>
      <c r="AF72" s="18"/>
      <c r="AG72" s="15"/>
      <c r="AH72" s="16"/>
      <c r="AI72" s="18"/>
      <c r="AJ72" s="18"/>
      <c r="AK72" s="279"/>
      <c r="AL72" s="18"/>
      <c r="AM72" s="15"/>
      <c r="AN72" s="16"/>
      <c r="AO72" s="279"/>
      <c r="AP72" s="18"/>
      <c r="AQ72" s="16"/>
      <c r="AR72" s="15"/>
      <c r="AS72" s="273"/>
    </row>
    <row r="73" spans="1:45" x14ac:dyDescent="0.25">
      <c r="A73" s="2" t="s">
        <v>353</v>
      </c>
      <c r="B73" s="28" t="s">
        <v>16</v>
      </c>
      <c r="C73" s="22" t="s">
        <v>376</v>
      </c>
      <c r="D73" s="22" t="s">
        <v>377</v>
      </c>
      <c r="E73" s="72" t="s">
        <v>70</v>
      </c>
      <c r="F73" s="23"/>
      <c r="G73" s="10">
        <f t="shared" si="10"/>
        <v>0</v>
      </c>
      <c r="H73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73" s="8">
        <v>0</v>
      </c>
      <c r="J73" s="8">
        <v>0</v>
      </c>
      <c r="K73" s="30">
        <v>0</v>
      </c>
      <c r="L73" s="31">
        <v>0</v>
      </c>
      <c r="M73" s="9">
        <v>0</v>
      </c>
      <c r="N73" s="32">
        <v>0</v>
      </c>
      <c r="O73" s="10">
        <f t="shared" si="11"/>
        <v>0</v>
      </c>
      <c r="P73" s="11">
        <f t="shared" si="12"/>
        <v>0</v>
      </c>
      <c r="Q73" s="12">
        <f t="shared" si="13"/>
        <v>0</v>
      </c>
      <c r="R73" s="13">
        <f t="shared" si="14"/>
        <v>0</v>
      </c>
      <c r="S73" s="14"/>
      <c r="T73" s="15"/>
      <c r="U73" s="16"/>
      <c r="V73" s="279"/>
      <c r="W73" s="16"/>
      <c r="X73" s="18"/>
      <c r="Y73" s="15"/>
      <c r="Z73" s="16"/>
      <c r="AA73" s="279"/>
      <c r="AB73" s="15"/>
      <c r="AC73" s="18"/>
      <c r="AD73" s="16"/>
      <c r="AE73" s="16"/>
      <c r="AF73" s="18"/>
      <c r="AG73" s="15"/>
      <c r="AH73" s="16"/>
      <c r="AI73" s="18"/>
      <c r="AJ73" s="18"/>
      <c r="AK73" s="279"/>
      <c r="AL73" s="18"/>
      <c r="AM73" s="15"/>
      <c r="AN73" s="16"/>
      <c r="AO73" s="279"/>
      <c r="AP73" s="18"/>
      <c r="AQ73" s="16"/>
      <c r="AR73" s="15"/>
      <c r="AS73" s="273"/>
    </row>
    <row r="74" spans="1:45" x14ac:dyDescent="0.25">
      <c r="A74" s="20" t="s">
        <v>353</v>
      </c>
      <c r="B74" s="21" t="s">
        <v>16</v>
      </c>
      <c r="C74" s="22" t="s">
        <v>364</v>
      </c>
      <c r="D74" s="22" t="s">
        <v>365</v>
      </c>
      <c r="E74" s="72" t="s">
        <v>30</v>
      </c>
      <c r="F74" s="5"/>
      <c r="G74" s="10">
        <f t="shared" si="10"/>
        <v>0</v>
      </c>
      <c r="H74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74" s="24">
        <v>0</v>
      </c>
      <c r="J74" s="24">
        <v>0</v>
      </c>
      <c r="K74" s="30">
        <v>0</v>
      </c>
      <c r="L74" s="31">
        <v>0</v>
      </c>
      <c r="M74" s="25">
        <v>0</v>
      </c>
      <c r="N74" s="39">
        <v>0</v>
      </c>
      <c r="O74" s="10">
        <f t="shared" si="11"/>
        <v>0</v>
      </c>
      <c r="P74" s="11">
        <f t="shared" si="12"/>
        <v>0</v>
      </c>
      <c r="Q74" s="12">
        <f t="shared" si="13"/>
        <v>0</v>
      </c>
      <c r="R74" s="13">
        <f t="shared" si="14"/>
        <v>0</v>
      </c>
      <c r="S74" s="14"/>
      <c r="T74" s="15"/>
      <c r="U74" s="16"/>
      <c r="V74" s="279"/>
      <c r="W74" s="16"/>
      <c r="X74" s="18"/>
      <c r="Y74" s="15"/>
      <c r="Z74" s="16"/>
      <c r="AA74" s="279"/>
      <c r="AB74" s="15"/>
      <c r="AC74" s="18"/>
      <c r="AD74" s="16"/>
      <c r="AE74" s="16"/>
      <c r="AF74" s="18"/>
      <c r="AG74" s="15"/>
      <c r="AH74" s="16"/>
      <c r="AI74" s="18"/>
      <c r="AJ74" s="18"/>
      <c r="AK74" s="279"/>
      <c r="AL74" s="18"/>
      <c r="AM74" s="15"/>
      <c r="AN74" s="16"/>
      <c r="AO74" s="279"/>
      <c r="AP74" s="18"/>
      <c r="AQ74" s="16"/>
      <c r="AR74" s="15"/>
      <c r="AS74" s="273"/>
    </row>
    <row r="75" spans="1:45" x14ac:dyDescent="0.25">
      <c r="A75" s="2" t="s">
        <v>353</v>
      </c>
      <c r="B75" s="28" t="s">
        <v>16</v>
      </c>
      <c r="C75" s="22" t="s">
        <v>354</v>
      </c>
      <c r="D75" s="22" t="s">
        <v>355</v>
      </c>
      <c r="E75" s="72" t="s">
        <v>104</v>
      </c>
      <c r="F75" s="5"/>
      <c r="G75" s="10">
        <f t="shared" si="10"/>
        <v>0</v>
      </c>
      <c r="H75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75" s="8">
        <v>0</v>
      </c>
      <c r="J75" s="8">
        <v>0</v>
      </c>
      <c r="K75" s="30">
        <v>0</v>
      </c>
      <c r="L75" s="31">
        <v>0</v>
      </c>
      <c r="M75" s="9">
        <v>0</v>
      </c>
      <c r="N75" s="32">
        <v>0</v>
      </c>
      <c r="O75" s="10">
        <f t="shared" si="11"/>
        <v>0</v>
      </c>
      <c r="P75" s="11">
        <f t="shared" si="12"/>
        <v>0</v>
      </c>
      <c r="Q75" s="12">
        <f t="shared" si="13"/>
        <v>0</v>
      </c>
      <c r="R75" s="13">
        <f t="shared" si="14"/>
        <v>0</v>
      </c>
      <c r="S75" s="14"/>
      <c r="T75" s="15"/>
      <c r="U75" s="16"/>
      <c r="V75" s="279"/>
      <c r="W75" s="16"/>
      <c r="X75" s="18"/>
      <c r="Y75" s="15"/>
      <c r="Z75" s="16"/>
      <c r="AA75" s="279"/>
      <c r="AB75" s="15"/>
      <c r="AC75" s="18"/>
      <c r="AD75" s="16"/>
      <c r="AE75" s="16"/>
      <c r="AF75" s="18"/>
      <c r="AG75" s="15"/>
      <c r="AH75" s="16"/>
      <c r="AI75" s="18"/>
      <c r="AJ75" s="18"/>
      <c r="AK75" s="279"/>
      <c r="AL75" s="18"/>
      <c r="AM75" s="15"/>
      <c r="AN75" s="16"/>
      <c r="AO75" s="279"/>
      <c r="AP75" s="18"/>
      <c r="AQ75" s="16"/>
      <c r="AR75" s="15"/>
      <c r="AS75" s="273"/>
    </row>
    <row r="76" spans="1:45" x14ac:dyDescent="0.25">
      <c r="A76" s="2" t="s">
        <v>353</v>
      </c>
      <c r="B76" s="3" t="s">
        <v>16</v>
      </c>
      <c r="C76" s="4" t="s">
        <v>908</v>
      </c>
      <c r="D76" s="4" t="s">
        <v>909</v>
      </c>
      <c r="E76" s="71" t="s">
        <v>30</v>
      </c>
      <c r="F76" s="5"/>
      <c r="G76" s="6">
        <f t="shared" si="10"/>
        <v>0</v>
      </c>
      <c r="H76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76" s="8">
        <v>0</v>
      </c>
      <c r="J76" s="8">
        <v>0</v>
      </c>
      <c r="K76" s="228">
        <v>0</v>
      </c>
      <c r="L76" s="229">
        <v>0</v>
      </c>
      <c r="M76" s="9">
        <v>0</v>
      </c>
      <c r="N76" s="32">
        <v>0</v>
      </c>
      <c r="O76" s="10">
        <f t="shared" si="11"/>
        <v>0</v>
      </c>
      <c r="P76" s="11">
        <f t="shared" si="12"/>
        <v>0</v>
      </c>
      <c r="Q76" s="12">
        <f t="shared" si="13"/>
        <v>0</v>
      </c>
      <c r="R76" s="13">
        <f t="shared" si="14"/>
        <v>0</v>
      </c>
      <c r="S76" s="14"/>
      <c r="T76" s="15"/>
      <c r="U76" s="16"/>
      <c r="V76" s="279"/>
      <c r="W76" s="16"/>
      <c r="X76" s="18"/>
      <c r="Y76" s="15"/>
      <c r="Z76" s="16"/>
      <c r="AA76" s="279"/>
      <c r="AB76" s="15"/>
      <c r="AC76" s="18"/>
      <c r="AD76" s="16"/>
      <c r="AE76" s="16"/>
      <c r="AF76" s="18"/>
      <c r="AG76" s="15"/>
      <c r="AH76" s="16"/>
      <c r="AI76" s="18"/>
      <c r="AJ76" s="18"/>
      <c r="AK76" s="279"/>
      <c r="AL76" s="18"/>
      <c r="AM76" s="15"/>
      <c r="AN76" s="16"/>
      <c r="AO76" s="279"/>
      <c r="AP76" s="18"/>
      <c r="AQ76" s="16"/>
      <c r="AR76" s="15"/>
      <c r="AS76" s="273"/>
    </row>
    <row r="77" spans="1:45" s="207" customFormat="1" x14ac:dyDescent="0.25">
      <c r="A77" s="79" t="s">
        <v>353</v>
      </c>
      <c r="B77" s="80"/>
      <c r="C77" s="81"/>
      <c r="D77" s="81"/>
      <c r="E77" s="82"/>
      <c r="F77" s="83"/>
      <c r="G77" s="88">
        <f t="shared" si="10"/>
        <v>0</v>
      </c>
      <c r="H77" s="21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77" s="84">
        <v>0</v>
      </c>
      <c r="J77" s="84">
        <v>0</v>
      </c>
      <c r="K77" s="85">
        <v>0</v>
      </c>
      <c r="L77" s="86">
        <v>0</v>
      </c>
      <c r="M77" s="84">
        <v>0</v>
      </c>
      <c r="N77" s="87">
        <v>0</v>
      </c>
      <c r="O77" s="88">
        <f t="shared" si="11"/>
        <v>0</v>
      </c>
      <c r="P77" s="232">
        <f t="shared" si="12"/>
        <v>0</v>
      </c>
      <c r="Q77" s="90">
        <f t="shared" si="13"/>
        <v>0</v>
      </c>
      <c r="R77" s="91">
        <f t="shared" si="14"/>
        <v>0</v>
      </c>
      <c r="S77" s="92"/>
      <c r="T77" s="93"/>
      <c r="U77" s="94"/>
      <c r="V77" s="280"/>
      <c r="W77" s="94"/>
      <c r="X77" s="96"/>
      <c r="Y77" s="93"/>
      <c r="Z77" s="94"/>
      <c r="AA77" s="280"/>
      <c r="AB77" s="93"/>
      <c r="AC77" s="96"/>
      <c r="AD77" s="94"/>
      <c r="AE77" s="94"/>
      <c r="AF77" s="96"/>
      <c r="AG77" s="93"/>
      <c r="AH77" s="94"/>
      <c r="AI77" s="96"/>
      <c r="AJ77" s="96"/>
      <c r="AK77" s="280"/>
      <c r="AL77" s="96"/>
      <c r="AM77" s="93"/>
      <c r="AN77" s="94"/>
      <c r="AO77" s="280"/>
      <c r="AP77" s="96"/>
      <c r="AQ77" s="94"/>
      <c r="AR77" s="93"/>
      <c r="AS77" s="274"/>
    </row>
    <row r="78" spans="1:45" x14ac:dyDescent="0.25">
      <c r="A78" s="79" t="s">
        <v>353</v>
      </c>
      <c r="B78" s="80"/>
      <c r="C78" s="81"/>
      <c r="D78" s="81"/>
      <c r="E78" s="82"/>
      <c r="F78" s="83"/>
      <c r="G78" s="88">
        <f t="shared" si="10"/>
        <v>0</v>
      </c>
      <c r="H78" s="21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78" s="84">
        <v>0</v>
      </c>
      <c r="J78" s="84">
        <v>0</v>
      </c>
      <c r="K78" s="85">
        <v>0</v>
      </c>
      <c r="L78" s="86">
        <v>0</v>
      </c>
      <c r="M78" s="84">
        <v>0</v>
      </c>
      <c r="N78" s="87">
        <v>0</v>
      </c>
      <c r="O78" s="88">
        <f t="shared" si="11"/>
        <v>0</v>
      </c>
      <c r="P78" s="232">
        <f t="shared" si="12"/>
        <v>0</v>
      </c>
      <c r="Q78" s="90">
        <f t="shared" si="13"/>
        <v>0</v>
      </c>
      <c r="R78" s="91">
        <f t="shared" si="14"/>
        <v>0</v>
      </c>
      <c r="S78" s="92"/>
      <c r="T78" s="93"/>
      <c r="U78" s="94"/>
      <c r="V78" s="280"/>
      <c r="W78" s="94"/>
      <c r="X78" s="96"/>
      <c r="Y78" s="93"/>
      <c r="Z78" s="94"/>
      <c r="AA78" s="280"/>
      <c r="AB78" s="93"/>
      <c r="AC78" s="96"/>
      <c r="AD78" s="94"/>
      <c r="AE78" s="94"/>
      <c r="AF78" s="96"/>
      <c r="AG78" s="93"/>
      <c r="AH78" s="94"/>
      <c r="AI78" s="96"/>
      <c r="AJ78" s="96"/>
      <c r="AK78" s="280"/>
      <c r="AL78" s="96"/>
      <c r="AM78" s="93"/>
      <c r="AN78" s="94"/>
      <c r="AO78" s="280"/>
      <c r="AP78" s="96"/>
      <c r="AQ78" s="94"/>
      <c r="AR78" s="93"/>
      <c r="AS78" s="274"/>
    </row>
    <row r="79" spans="1:45" x14ac:dyDescent="0.25">
      <c r="A79" s="379" t="s">
        <v>510</v>
      </c>
      <c r="B79" s="380" t="s">
        <v>16</v>
      </c>
      <c r="C79" s="381" t="s">
        <v>908</v>
      </c>
      <c r="D79" s="381" t="s">
        <v>909</v>
      </c>
      <c r="E79" s="382" t="s">
        <v>30</v>
      </c>
      <c r="F79" s="383"/>
      <c r="G79" s="384">
        <f t="shared" si="10"/>
        <v>80</v>
      </c>
      <c r="H79" s="385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30</v>
      </c>
      <c r="I79" s="386">
        <v>0</v>
      </c>
      <c r="J79" s="386">
        <v>0</v>
      </c>
      <c r="K79" s="387">
        <v>20</v>
      </c>
      <c r="L79" s="388">
        <v>0</v>
      </c>
      <c r="M79" s="389">
        <v>0</v>
      </c>
      <c r="N79" s="390">
        <v>0</v>
      </c>
      <c r="O79" s="391">
        <f t="shared" si="11"/>
        <v>40</v>
      </c>
      <c r="P79" s="392">
        <f t="shared" si="12"/>
        <v>15</v>
      </c>
      <c r="Q79" s="393">
        <f t="shared" si="13"/>
        <v>20</v>
      </c>
      <c r="R79" s="394">
        <f t="shared" si="14"/>
        <v>25</v>
      </c>
      <c r="S79" s="395">
        <v>20</v>
      </c>
      <c r="T79" s="396">
        <v>15</v>
      </c>
      <c r="U79" s="397">
        <v>20</v>
      </c>
      <c r="V79" s="398">
        <v>25</v>
      </c>
      <c r="W79" s="397"/>
      <c r="X79" s="399"/>
      <c r="Y79" s="396"/>
      <c r="Z79" s="397"/>
      <c r="AA79" s="398"/>
      <c r="AB79" s="396"/>
      <c r="AC79" s="399"/>
      <c r="AD79" s="397"/>
      <c r="AE79" s="397"/>
      <c r="AF79" s="399"/>
      <c r="AG79" s="396"/>
      <c r="AH79" s="397"/>
      <c r="AI79" s="399"/>
      <c r="AJ79" s="399"/>
      <c r="AK79" s="398"/>
      <c r="AL79" s="399"/>
      <c r="AM79" s="396"/>
      <c r="AN79" s="397"/>
      <c r="AO79" s="398"/>
      <c r="AP79" s="399"/>
      <c r="AQ79" s="397"/>
      <c r="AR79" s="396"/>
      <c r="AS79" s="400"/>
    </row>
    <row r="80" spans="1:45" x14ac:dyDescent="0.25">
      <c r="A80" s="2" t="s">
        <v>510</v>
      </c>
      <c r="B80" s="3" t="s">
        <v>16</v>
      </c>
      <c r="C80" s="4" t="s">
        <v>966</v>
      </c>
      <c r="D80" s="4" t="s">
        <v>967</v>
      </c>
      <c r="E80" s="71" t="s">
        <v>958</v>
      </c>
      <c r="F80" s="5">
        <v>1</v>
      </c>
      <c r="G80" s="6">
        <f t="shared" si="10"/>
        <v>41</v>
      </c>
      <c r="H80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26</v>
      </c>
      <c r="I80" s="8">
        <v>0</v>
      </c>
      <c r="J80" s="8">
        <v>0</v>
      </c>
      <c r="K80" s="228">
        <v>0</v>
      </c>
      <c r="L80" s="229">
        <v>0</v>
      </c>
      <c r="M80" s="9">
        <v>0</v>
      </c>
      <c r="N80" s="32">
        <v>0</v>
      </c>
      <c r="O80" s="10">
        <f t="shared" si="11"/>
        <v>16</v>
      </c>
      <c r="P80" s="11">
        <f t="shared" si="12"/>
        <v>10</v>
      </c>
      <c r="Q80" s="12">
        <f t="shared" si="13"/>
        <v>4</v>
      </c>
      <c r="R80" s="13">
        <f t="shared" si="14"/>
        <v>15</v>
      </c>
      <c r="S80" s="14">
        <v>12</v>
      </c>
      <c r="T80" s="15">
        <v>10</v>
      </c>
      <c r="U80" s="16">
        <v>4</v>
      </c>
      <c r="V80" s="279">
        <v>15</v>
      </c>
      <c r="W80" s="16"/>
      <c r="X80" s="18"/>
      <c r="Y80" s="15"/>
      <c r="Z80" s="16"/>
      <c r="AA80" s="279"/>
      <c r="AB80" s="15"/>
      <c r="AC80" s="18"/>
      <c r="AD80" s="16"/>
      <c r="AE80" s="16"/>
      <c r="AF80" s="18"/>
      <c r="AG80" s="15"/>
      <c r="AH80" s="16"/>
      <c r="AI80" s="18"/>
      <c r="AJ80" s="18"/>
      <c r="AK80" s="279"/>
      <c r="AL80" s="18"/>
      <c r="AM80" s="15"/>
      <c r="AN80" s="16"/>
      <c r="AO80" s="279"/>
      <c r="AP80" s="18"/>
      <c r="AQ80" s="16"/>
      <c r="AR80" s="15"/>
      <c r="AS80" s="273"/>
    </row>
    <row r="81" spans="1:45" x14ac:dyDescent="0.25">
      <c r="A81" s="2" t="s">
        <v>510</v>
      </c>
      <c r="B81" s="3" t="s">
        <v>16</v>
      </c>
      <c r="C81" s="4" t="s">
        <v>968</v>
      </c>
      <c r="D81" s="4" t="s">
        <v>32</v>
      </c>
      <c r="E81" s="71" t="s">
        <v>958</v>
      </c>
      <c r="F81" s="5">
        <v>2</v>
      </c>
      <c r="G81" s="6">
        <f t="shared" si="10"/>
        <v>40</v>
      </c>
      <c r="H81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28</v>
      </c>
      <c r="I81" s="8">
        <v>0</v>
      </c>
      <c r="J81" s="8">
        <v>0</v>
      </c>
      <c r="K81" s="228">
        <v>0</v>
      </c>
      <c r="L81" s="229">
        <v>0</v>
      </c>
      <c r="M81" s="9">
        <v>0</v>
      </c>
      <c r="N81" s="32">
        <v>0</v>
      </c>
      <c r="O81" s="10">
        <f t="shared" si="11"/>
        <v>20</v>
      </c>
      <c r="P81" s="11">
        <f t="shared" si="12"/>
        <v>8</v>
      </c>
      <c r="Q81" s="12">
        <f t="shared" si="13"/>
        <v>10</v>
      </c>
      <c r="R81" s="13">
        <f t="shared" si="14"/>
        <v>12</v>
      </c>
      <c r="S81" s="14">
        <v>10</v>
      </c>
      <c r="T81" s="15">
        <v>8</v>
      </c>
      <c r="U81" s="16">
        <v>10</v>
      </c>
      <c r="V81" s="279">
        <v>12</v>
      </c>
      <c r="W81" s="16"/>
      <c r="X81" s="18"/>
      <c r="Y81" s="15"/>
      <c r="Z81" s="16"/>
      <c r="AA81" s="279"/>
      <c r="AB81" s="15"/>
      <c r="AC81" s="18"/>
      <c r="AD81" s="16"/>
      <c r="AE81" s="16"/>
      <c r="AF81" s="18"/>
      <c r="AG81" s="15"/>
      <c r="AH81" s="16"/>
      <c r="AI81" s="18"/>
      <c r="AJ81" s="18"/>
      <c r="AK81" s="279"/>
      <c r="AL81" s="18"/>
      <c r="AM81" s="15"/>
      <c r="AN81" s="16"/>
      <c r="AO81" s="279"/>
      <c r="AP81" s="18"/>
      <c r="AQ81" s="16"/>
      <c r="AR81" s="15"/>
      <c r="AS81" s="273"/>
    </row>
    <row r="82" spans="1:45" s="207" customFormat="1" x14ac:dyDescent="0.25">
      <c r="A82" s="2" t="s">
        <v>510</v>
      </c>
      <c r="B82" s="3" t="s">
        <v>16</v>
      </c>
      <c r="C82" s="4" t="s">
        <v>703</v>
      </c>
      <c r="D82" s="4" t="s">
        <v>985</v>
      </c>
      <c r="E82" s="71" t="s">
        <v>77</v>
      </c>
      <c r="F82" s="5">
        <v>3</v>
      </c>
      <c r="G82" s="6">
        <f t="shared" si="10"/>
        <v>20</v>
      </c>
      <c r="H82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12</v>
      </c>
      <c r="I82" s="8">
        <v>0</v>
      </c>
      <c r="J82" s="8">
        <v>0</v>
      </c>
      <c r="K82" s="228">
        <v>0</v>
      </c>
      <c r="L82" s="229">
        <v>0</v>
      </c>
      <c r="M82" s="9">
        <v>0</v>
      </c>
      <c r="N82" s="32">
        <v>0</v>
      </c>
      <c r="O82" s="10">
        <f t="shared" si="11"/>
        <v>0</v>
      </c>
      <c r="P82" s="11">
        <f t="shared" si="12"/>
        <v>12</v>
      </c>
      <c r="Q82" s="12">
        <f t="shared" si="13"/>
        <v>0</v>
      </c>
      <c r="R82" s="13">
        <f t="shared" si="14"/>
        <v>8</v>
      </c>
      <c r="S82" s="14"/>
      <c r="T82" s="15">
        <v>12</v>
      </c>
      <c r="U82" s="16"/>
      <c r="V82" s="279">
        <v>8</v>
      </c>
      <c r="W82" s="16"/>
      <c r="X82" s="18"/>
      <c r="Y82" s="15"/>
      <c r="Z82" s="16"/>
      <c r="AA82" s="279"/>
      <c r="AB82" s="15"/>
      <c r="AC82" s="18"/>
      <c r="AD82" s="16"/>
      <c r="AE82" s="16"/>
      <c r="AF82" s="18"/>
      <c r="AG82" s="15"/>
      <c r="AH82" s="16"/>
      <c r="AI82" s="18"/>
      <c r="AJ82" s="18"/>
      <c r="AK82" s="279"/>
      <c r="AL82" s="18"/>
      <c r="AM82" s="15"/>
      <c r="AN82" s="16"/>
      <c r="AO82" s="279"/>
      <c r="AP82" s="18"/>
      <c r="AQ82" s="16"/>
      <c r="AR82" s="15"/>
      <c r="AS82" s="273"/>
    </row>
    <row r="83" spans="1:45" x14ac:dyDescent="0.25">
      <c r="A83" s="2" t="s">
        <v>510</v>
      </c>
      <c r="B83" s="3" t="s">
        <v>16</v>
      </c>
      <c r="C83" s="4" t="s">
        <v>969</v>
      </c>
      <c r="D83" s="4" t="s">
        <v>786</v>
      </c>
      <c r="E83" s="71" t="s">
        <v>86</v>
      </c>
      <c r="F83" s="5">
        <v>4</v>
      </c>
      <c r="G83" s="6">
        <f t="shared" si="10"/>
        <v>10</v>
      </c>
      <c r="H83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4</v>
      </c>
      <c r="I83" s="8">
        <v>0</v>
      </c>
      <c r="J83" s="8">
        <v>0</v>
      </c>
      <c r="K83" s="228">
        <v>0</v>
      </c>
      <c r="L83" s="229">
        <v>0</v>
      </c>
      <c r="M83" s="9">
        <v>0</v>
      </c>
      <c r="N83" s="32">
        <v>0</v>
      </c>
      <c r="O83" s="10">
        <f t="shared" si="11"/>
        <v>2</v>
      </c>
      <c r="P83" s="11">
        <f t="shared" si="12"/>
        <v>2</v>
      </c>
      <c r="Q83" s="12">
        <f t="shared" si="13"/>
        <v>2</v>
      </c>
      <c r="R83" s="13">
        <f t="shared" si="14"/>
        <v>6</v>
      </c>
      <c r="S83" s="14"/>
      <c r="T83" s="15">
        <v>2</v>
      </c>
      <c r="U83" s="16">
        <v>2</v>
      </c>
      <c r="V83" s="279">
        <v>6</v>
      </c>
      <c r="W83" s="16"/>
      <c r="X83" s="18"/>
      <c r="Y83" s="15"/>
      <c r="Z83" s="16"/>
      <c r="AA83" s="279"/>
      <c r="AB83" s="15"/>
      <c r="AC83" s="18"/>
      <c r="AD83" s="16"/>
      <c r="AE83" s="16"/>
      <c r="AF83" s="18"/>
      <c r="AG83" s="15"/>
      <c r="AH83" s="16"/>
      <c r="AI83" s="18"/>
      <c r="AJ83" s="18"/>
      <c r="AK83" s="279"/>
      <c r="AL83" s="18"/>
      <c r="AM83" s="15"/>
      <c r="AN83" s="16"/>
      <c r="AO83" s="279"/>
      <c r="AP83" s="18"/>
      <c r="AQ83" s="16"/>
      <c r="AR83" s="15"/>
      <c r="AS83" s="273"/>
    </row>
    <row r="84" spans="1:45" x14ac:dyDescent="0.25">
      <c r="A84" s="2" t="s">
        <v>510</v>
      </c>
      <c r="B84" s="3" t="s">
        <v>16</v>
      </c>
      <c r="C84" s="4" t="s">
        <v>859</v>
      </c>
      <c r="D84" s="4" t="s">
        <v>860</v>
      </c>
      <c r="E84" s="71" t="s">
        <v>77</v>
      </c>
      <c r="F84" s="5">
        <v>5</v>
      </c>
      <c r="G84" s="6">
        <f t="shared" si="10"/>
        <v>6</v>
      </c>
      <c r="H84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30</v>
      </c>
      <c r="I84" s="8">
        <v>0</v>
      </c>
      <c r="J84" s="8">
        <v>0</v>
      </c>
      <c r="K84" s="228">
        <v>20</v>
      </c>
      <c r="L84" s="229">
        <v>4</v>
      </c>
      <c r="M84" s="9">
        <v>0</v>
      </c>
      <c r="N84" s="32">
        <v>0</v>
      </c>
      <c r="O84" s="10">
        <f t="shared" si="11"/>
        <v>6</v>
      </c>
      <c r="P84" s="11">
        <f t="shared" si="12"/>
        <v>0</v>
      </c>
      <c r="Q84" s="12">
        <f t="shared" si="13"/>
        <v>6</v>
      </c>
      <c r="R84" s="13">
        <f t="shared" si="14"/>
        <v>0</v>
      </c>
      <c r="S84" s="14"/>
      <c r="T84" s="15"/>
      <c r="U84" s="16">
        <v>6</v>
      </c>
      <c r="V84" s="279"/>
      <c r="W84" s="16"/>
      <c r="X84" s="18"/>
      <c r="Y84" s="15"/>
      <c r="Z84" s="16"/>
      <c r="AA84" s="279"/>
      <c r="AB84" s="15"/>
      <c r="AC84" s="18"/>
      <c r="AD84" s="16"/>
      <c r="AE84" s="16"/>
      <c r="AF84" s="18"/>
      <c r="AG84" s="15"/>
      <c r="AH84" s="16"/>
      <c r="AI84" s="18"/>
      <c r="AJ84" s="18"/>
      <c r="AK84" s="279"/>
      <c r="AL84" s="18"/>
      <c r="AM84" s="15"/>
      <c r="AN84" s="16"/>
      <c r="AO84" s="279"/>
      <c r="AP84" s="18"/>
      <c r="AQ84" s="16"/>
      <c r="AR84" s="15"/>
      <c r="AS84" s="273"/>
    </row>
    <row r="85" spans="1:45" x14ac:dyDescent="0.25">
      <c r="A85" s="2" t="s">
        <v>510</v>
      </c>
      <c r="B85" s="28" t="s">
        <v>16</v>
      </c>
      <c r="C85" s="22" t="s">
        <v>517</v>
      </c>
      <c r="D85" s="22" t="s">
        <v>21</v>
      </c>
      <c r="E85" s="72" t="s">
        <v>958</v>
      </c>
      <c r="F85" s="5">
        <v>6</v>
      </c>
      <c r="G85" s="10">
        <f t="shared" si="10"/>
        <v>4</v>
      </c>
      <c r="H85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4</v>
      </c>
      <c r="I85" s="8">
        <v>0</v>
      </c>
      <c r="J85" s="8">
        <v>0</v>
      </c>
      <c r="K85" s="228">
        <v>0</v>
      </c>
      <c r="L85" s="229">
        <v>0</v>
      </c>
      <c r="M85" s="9">
        <v>0</v>
      </c>
      <c r="N85" s="32">
        <v>0</v>
      </c>
      <c r="O85" s="10">
        <f t="shared" si="11"/>
        <v>0</v>
      </c>
      <c r="P85" s="11">
        <f t="shared" si="12"/>
        <v>4</v>
      </c>
      <c r="Q85" s="12">
        <f t="shared" si="13"/>
        <v>0</v>
      </c>
      <c r="R85" s="13">
        <f t="shared" si="14"/>
        <v>0</v>
      </c>
      <c r="S85" s="14"/>
      <c r="T85" s="15">
        <v>4</v>
      </c>
      <c r="U85" s="16"/>
      <c r="V85" s="279"/>
      <c r="W85" s="16"/>
      <c r="X85" s="18"/>
      <c r="Y85" s="15"/>
      <c r="Z85" s="16"/>
      <c r="AA85" s="279"/>
      <c r="AB85" s="15"/>
      <c r="AC85" s="18"/>
      <c r="AD85" s="16"/>
      <c r="AE85" s="16"/>
      <c r="AF85" s="18"/>
      <c r="AG85" s="15"/>
      <c r="AH85" s="16"/>
      <c r="AI85" s="18"/>
      <c r="AJ85" s="18"/>
      <c r="AK85" s="279"/>
      <c r="AL85" s="18"/>
      <c r="AM85" s="15"/>
      <c r="AN85" s="16"/>
      <c r="AO85" s="279"/>
      <c r="AP85" s="18"/>
      <c r="AQ85" s="16"/>
      <c r="AR85" s="15"/>
      <c r="AS85" s="273"/>
    </row>
    <row r="86" spans="1:45" x14ac:dyDescent="0.25">
      <c r="A86" s="20" t="s">
        <v>510</v>
      </c>
      <c r="B86" s="36" t="s">
        <v>16</v>
      </c>
      <c r="C86" s="37" t="s">
        <v>577</v>
      </c>
      <c r="D86" s="37" t="s">
        <v>578</v>
      </c>
      <c r="E86" s="74" t="s">
        <v>77</v>
      </c>
      <c r="F86" s="23">
        <v>7</v>
      </c>
      <c r="G86" s="10">
        <f t="shared" si="10"/>
        <v>2</v>
      </c>
      <c r="H86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12</v>
      </c>
      <c r="I86" s="8">
        <v>0</v>
      </c>
      <c r="J86" s="8">
        <v>10</v>
      </c>
      <c r="K86" s="228">
        <v>0</v>
      </c>
      <c r="L86" s="229">
        <v>2</v>
      </c>
      <c r="M86" s="9">
        <v>0</v>
      </c>
      <c r="N86" s="32">
        <v>0</v>
      </c>
      <c r="O86" s="10">
        <f t="shared" si="11"/>
        <v>0</v>
      </c>
      <c r="P86" s="11">
        <f t="shared" si="12"/>
        <v>0</v>
      </c>
      <c r="Q86" s="12">
        <f t="shared" si="13"/>
        <v>0</v>
      </c>
      <c r="R86" s="13">
        <f t="shared" si="14"/>
        <v>2</v>
      </c>
      <c r="S86" s="14"/>
      <c r="T86" s="15"/>
      <c r="U86" s="16"/>
      <c r="V86" s="279">
        <v>2</v>
      </c>
      <c r="W86" s="16"/>
      <c r="X86" s="18"/>
      <c r="Y86" s="15"/>
      <c r="Z86" s="16"/>
      <c r="AA86" s="279"/>
      <c r="AB86" s="15"/>
      <c r="AC86" s="18"/>
      <c r="AD86" s="16"/>
      <c r="AE86" s="16"/>
      <c r="AF86" s="18"/>
      <c r="AG86" s="15"/>
      <c r="AH86" s="16"/>
      <c r="AI86" s="18"/>
      <c r="AJ86" s="18"/>
      <c r="AK86" s="279"/>
      <c r="AL86" s="18"/>
      <c r="AM86" s="15"/>
      <c r="AN86" s="16"/>
      <c r="AO86" s="279"/>
      <c r="AP86" s="18"/>
      <c r="AQ86" s="16"/>
      <c r="AR86" s="15"/>
      <c r="AS86" s="273"/>
    </row>
    <row r="87" spans="1:45" x14ac:dyDescent="0.25">
      <c r="A87" s="2" t="s">
        <v>510</v>
      </c>
      <c r="B87" s="3" t="s">
        <v>16</v>
      </c>
      <c r="C87" s="4" t="s">
        <v>991</v>
      </c>
      <c r="D87" s="4" t="s">
        <v>992</v>
      </c>
      <c r="E87" s="71" t="s">
        <v>958</v>
      </c>
      <c r="F87" s="5">
        <v>7</v>
      </c>
      <c r="G87" s="6">
        <f t="shared" si="10"/>
        <v>2</v>
      </c>
      <c r="H87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87" s="8">
        <v>0</v>
      </c>
      <c r="J87" s="8">
        <v>0</v>
      </c>
      <c r="K87" s="228">
        <v>0</v>
      </c>
      <c r="L87" s="229">
        <v>0</v>
      </c>
      <c r="M87" s="9">
        <v>0</v>
      </c>
      <c r="N87" s="32">
        <v>0</v>
      </c>
      <c r="O87" s="10">
        <f t="shared" si="11"/>
        <v>0</v>
      </c>
      <c r="P87" s="11">
        <f t="shared" si="12"/>
        <v>0</v>
      </c>
      <c r="Q87" s="12">
        <f t="shared" si="13"/>
        <v>0</v>
      </c>
      <c r="R87" s="13">
        <f t="shared" si="14"/>
        <v>2</v>
      </c>
      <c r="S87" s="14"/>
      <c r="T87" s="15"/>
      <c r="U87" s="16"/>
      <c r="V87" s="279">
        <v>2</v>
      </c>
      <c r="W87" s="16"/>
      <c r="X87" s="18"/>
      <c r="Y87" s="15"/>
      <c r="Z87" s="16"/>
      <c r="AA87" s="279"/>
      <c r="AB87" s="15"/>
      <c r="AC87" s="18"/>
      <c r="AD87" s="16"/>
      <c r="AE87" s="16"/>
      <c r="AF87" s="18"/>
      <c r="AG87" s="15"/>
      <c r="AH87" s="16"/>
      <c r="AI87" s="18"/>
      <c r="AJ87" s="18"/>
      <c r="AK87" s="279"/>
      <c r="AL87" s="18"/>
      <c r="AM87" s="15"/>
      <c r="AN87" s="16"/>
      <c r="AO87" s="279"/>
      <c r="AP87" s="18"/>
      <c r="AQ87" s="16"/>
      <c r="AR87" s="15"/>
      <c r="AS87" s="273"/>
    </row>
    <row r="88" spans="1:45" x14ac:dyDescent="0.25">
      <c r="A88" s="2" t="s">
        <v>510</v>
      </c>
      <c r="B88" s="3" t="s">
        <v>16</v>
      </c>
      <c r="C88" s="4" t="s">
        <v>760</v>
      </c>
      <c r="D88" s="4" t="s">
        <v>761</v>
      </c>
      <c r="E88" s="71" t="s">
        <v>958</v>
      </c>
      <c r="F88" s="5"/>
      <c r="G88" s="6">
        <f t="shared" si="10"/>
        <v>0</v>
      </c>
      <c r="H88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19</v>
      </c>
      <c r="I88" s="8">
        <v>0</v>
      </c>
      <c r="J88" s="8">
        <v>0</v>
      </c>
      <c r="K88" s="228">
        <v>4</v>
      </c>
      <c r="L88" s="229">
        <v>20</v>
      </c>
      <c r="M88" s="9">
        <v>0</v>
      </c>
      <c r="N88" s="32">
        <v>0</v>
      </c>
      <c r="O88" s="10">
        <f t="shared" si="11"/>
        <v>0</v>
      </c>
      <c r="P88" s="11">
        <f t="shared" si="12"/>
        <v>0</v>
      </c>
      <c r="Q88" s="12">
        <f t="shared" si="13"/>
        <v>0</v>
      </c>
      <c r="R88" s="13">
        <f t="shared" si="14"/>
        <v>0</v>
      </c>
      <c r="S88" s="14"/>
      <c r="T88" s="15"/>
      <c r="U88" s="16"/>
      <c r="V88" s="279"/>
      <c r="W88" s="16"/>
      <c r="X88" s="18"/>
      <c r="Y88" s="15"/>
      <c r="Z88" s="16"/>
      <c r="AA88" s="279"/>
      <c r="AB88" s="15"/>
      <c r="AC88" s="18"/>
      <c r="AD88" s="16"/>
      <c r="AE88" s="16"/>
      <c r="AF88" s="18"/>
      <c r="AG88" s="15"/>
      <c r="AH88" s="16"/>
      <c r="AI88" s="18"/>
      <c r="AJ88" s="18"/>
      <c r="AK88" s="279"/>
      <c r="AL88" s="18"/>
      <c r="AM88" s="15"/>
      <c r="AN88" s="16"/>
      <c r="AO88" s="279"/>
      <c r="AP88" s="18"/>
      <c r="AQ88" s="16"/>
      <c r="AR88" s="15"/>
      <c r="AS88" s="273"/>
    </row>
    <row r="89" spans="1:45" x14ac:dyDescent="0.25">
      <c r="A89" s="401" t="s">
        <v>510</v>
      </c>
      <c r="B89" s="36" t="s">
        <v>16</v>
      </c>
      <c r="C89" s="37" t="s">
        <v>580</v>
      </c>
      <c r="D89" s="37" t="s">
        <v>581</v>
      </c>
      <c r="E89" s="74" t="s">
        <v>77</v>
      </c>
      <c r="F89" s="402"/>
      <c r="G89" s="10">
        <f t="shared" si="10"/>
        <v>0</v>
      </c>
      <c r="H89" s="13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30</v>
      </c>
      <c r="I89" s="38">
        <v>0</v>
      </c>
      <c r="J89" s="38">
        <v>10</v>
      </c>
      <c r="K89" s="228">
        <v>6</v>
      </c>
      <c r="L89" s="229">
        <v>20</v>
      </c>
      <c r="M89" s="43">
        <v>0</v>
      </c>
      <c r="N89" s="139">
        <v>0</v>
      </c>
      <c r="O89" s="141">
        <f t="shared" si="11"/>
        <v>0</v>
      </c>
      <c r="P89" s="11">
        <f t="shared" si="12"/>
        <v>0</v>
      </c>
      <c r="Q89" s="12">
        <f t="shared" si="13"/>
        <v>0</v>
      </c>
      <c r="R89" s="134">
        <f t="shared" si="14"/>
        <v>0</v>
      </c>
      <c r="S89" s="271"/>
      <c r="T89" s="135"/>
      <c r="U89" s="136"/>
      <c r="V89" s="282"/>
      <c r="W89" s="136"/>
      <c r="X89" s="272"/>
      <c r="Y89" s="135"/>
      <c r="Z89" s="136"/>
      <c r="AA89" s="282"/>
      <c r="AB89" s="135"/>
      <c r="AC89" s="272"/>
      <c r="AD89" s="136"/>
      <c r="AE89" s="136"/>
      <c r="AF89" s="272"/>
      <c r="AG89" s="135"/>
      <c r="AH89" s="136"/>
      <c r="AI89" s="272"/>
      <c r="AJ89" s="272"/>
      <c r="AK89" s="282"/>
      <c r="AL89" s="272"/>
      <c r="AM89" s="135"/>
      <c r="AN89" s="136"/>
      <c r="AO89" s="282"/>
      <c r="AP89" s="272"/>
      <c r="AQ89" s="136"/>
      <c r="AR89" s="135"/>
      <c r="AS89" s="276"/>
    </row>
    <row r="90" spans="1:45" x14ac:dyDescent="0.25">
      <c r="A90" s="2" t="s">
        <v>510</v>
      </c>
      <c r="B90" s="127" t="s">
        <v>16</v>
      </c>
      <c r="C90" s="44" t="s">
        <v>825</v>
      </c>
      <c r="D90" s="44" t="s">
        <v>761</v>
      </c>
      <c r="E90" s="205" t="s">
        <v>52</v>
      </c>
      <c r="F90" s="129"/>
      <c r="G90" s="159">
        <f t="shared" si="10"/>
        <v>0</v>
      </c>
      <c r="H90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26</v>
      </c>
      <c r="I90" s="143">
        <v>0</v>
      </c>
      <c r="J90" s="52">
        <v>0</v>
      </c>
      <c r="K90" s="228">
        <v>16</v>
      </c>
      <c r="L90" s="229">
        <v>10</v>
      </c>
      <c r="M90" s="130">
        <v>0</v>
      </c>
      <c r="N90" s="140">
        <v>0</v>
      </c>
      <c r="O90" s="130">
        <f t="shared" si="11"/>
        <v>0</v>
      </c>
      <c r="P90" s="11">
        <f t="shared" si="12"/>
        <v>0</v>
      </c>
      <c r="Q90" s="12">
        <f t="shared" si="13"/>
        <v>0</v>
      </c>
      <c r="R90" s="144">
        <f t="shared" si="14"/>
        <v>0</v>
      </c>
      <c r="S90" s="146"/>
      <c r="T90" s="45"/>
      <c r="U90" s="46"/>
      <c r="V90" s="283"/>
      <c r="W90" s="46"/>
      <c r="X90" s="44"/>
      <c r="Y90" s="45"/>
      <c r="Z90" s="46"/>
      <c r="AA90" s="283"/>
      <c r="AB90" s="45"/>
      <c r="AC90" s="44"/>
      <c r="AD90" s="46"/>
      <c r="AE90" s="46"/>
      <c r="AF90" s="44"/>
      <c r="AG90" s="45"/>
      <c r="AH90" s="46"/>
      <c r="AI90" s="44"/>
      <c r="AJ90" s="44"/>
      <c r="AK90" s="283"/>
      <c r="AL90" s="44"/>
      <c r="AM90" s="45"/>
      <c r="AN90" s="46"/>
      <c r="AO90" s="283"/>
      <c r="AP90" s="44"/>
      <c r="AQ90" s="46"/>
      <c r="AR90" s="45"/>
      <c r="AS90" s="277"/>
    </row>
    <row r="91" spans="1:45" x14ac:dyDescent="0.25">
      <c r="A91" s="2" t="s">
        <v>510</v>
      </c>
      <c r="B91" s="157" t="s">
        <v>16</v>
      </c>
      <c r="C91" s="42" t="s">
        <v>559</v>
      </c>
      <c r="D91" s="42" t="s">
        <v>560</v>
      </c>
      <c r="E91" s="191" t="s">
        <v>77</v>
      </c>
      <c r="F91" s="129"/>
      <c r="G91" s="131">
        <f t="shared" si="10"/>
        <v>0</v>
      </c>
      <c r="H91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29</v>
      </c>
      <c r="I91" s="143">
        <v>0</v>
      </c>
      <c r="J91" s="52">
        <v>10</v>
      </c>
      <c r="K91" s="228">
        <v>17</v>
      </c>
      <c r="L91" s="229">
        <v>2</v>
      </c>
      <c r="M91" s="130">
        <v>0</v>
      </c>
      <c r="N91" s="140">
        <v>0</v>
      </c>
      <c r="O91" s="130">
        <f t="shared" si="11"/>
        <v>0</v>
      </c>
      <c r="P91" s="11">
        <f t="shared" si="12"/>
        <v>0</v>
      </c>
      <c r="Q91" s="12">
        <f t="shared" si="13"/>
        <v>0</v>
      </c>
      <c r="R91" s="144">
        <f t="shared" si="14"/>
        <v>0</v>
      </c>
      <c r="S91" s="146"/>
      <c r="T91" s="45"/>
      <c r="U91" s="46"/>
      <c r="V91" s="283"/>
      <c r="W91" s="46"/>
      <c r="X91" s="44"/>
      <c r="Y91" s="45"/>
      <c r="Z91" s="46"/>
      <c r="AA91" s="283"/>
      <c r="AB91" s="45"/>
      <c r="AC91" s="44"/>
      <c r="AD91" s="46"/>
      <c r="AE91" s="46"/>
      <c r="AF91" s="44"/>
      <c r="AG91" s="45"/>
      <c r="AH91" s="46"/>
      <c r="AI91" s="44"/>
      <c r="AJ91" s="44"/>
      <c r="AK91" s="283"/>
      <c r="AL91" s="44"/>
      <c r="AM91" s="45"/>
      <c r="AN91" s="46"/>
      <c r="AO91" s="283"/>
      <c r="AP91" s="44"/>
      <c r="AQ91" s="46"/>
      <c r="AR91" s="45"/>
      <c r="AS91" s="277"/>
    </row>
    <row r="92" spans="1:45" x14ac:dyDescent="0.25">
      <c r="A92" s="2" t="s">
        <v>510</v>
      </c>
      <c r="B92" s="127" t="s">
        <v>16</v>
      </c>
      <c r="C92" s="44" t="s">
        <v>843</v>
      </c>
      <c r="D92" s="44" t="s">
        <v>581</v>
      </c>
      <c r="E92" s="205" t="s">
        <v>52</v>
      </c>
      <c r="F92" s="129"/>
      <c r="G92" s="132">
        <f t="shared" si="10"/>
        <v>0</v>
      </c>
      <c r="H92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19</v>
      </c>
      <c r="I92" s="143">
        <v>0</v>
      </c>
      <c r="J92" s="52">
        <v>0</v>
      </c>
      <c r="K92" s="228">
        <v>4</v>
      </c>
      <c r="L92" s="229">
        <v>15</v>
      </c>
      <c r="M92" s="130">
        <v>0</v>
      </c>
      <c r="N92" s="140">
        <v>0</v>
      </c>
      <c r="O92" s="130">
        <f t="shared" si="11"/>
        <v>0</v>
      </c>
      <c r="P92" s="11">
        <f t="shared" si="12"/>
        <v>0</v>
      </c>
      <c r="Q92" s="12">
        <f t="shared" si="13"/>
        <v>0</v>
      </c>
      <c r="R92" s="144">
        <f t="shared" si="14"/>
        <v>0</v>
      </c>
      <c r="S92" s="146"/>
      <c r="T92" s="45"/>
      <c r="U92" s="46"/>
      <c r="V92" s="283"/>
      <c r="W92" s="46"/>
      <c r="X92" s="44"/>
      <c r="Y92" s="45"/>
      <c r="Z92" s="46"/>
      <c r="AA92" s="283"/>
      <c r="AB92" s="45"/>
      <c r="AC92" s="44"/>
      <c r="AD92" s="46"/>
      <c r="AE92" s="46"/>
      <c r="AF92" s="44"/>
      <c r="AG92" s="45"/>
      <c r="AH92" s="46"/>
      <c r="AI92" s="44"/>
      <c r="AJ92" s="44"/>
      <c r="AK92" s="283"/>
      <c r="AL92" s="44"/>
      <c r="AM92" s="45"/>
      <c r="AN92" s="46"/>
      <c r="AO92" s="283"/>
      <c r="AP92" s="44"/>
      <c r="AQ92" s="46"/>
      <c r="AR92" s="45"/>
      <c r="AS92" s="277"/>
    </row>
    <row r="93" spans="1:45" x14ac:dyDescent="0.25">
      <c r="A93" s="154" t="s">
        <v>510</v>
      </c>
      <c r="B93" s="127" t="s">
        <v>16</v>
      </c>
      <c r="C93" s="44" t="s">
        <v>841</v>
      </c>
      <c r="D93" s="44" t="s">
        <v>842</v>
      </c>
      <c r="E93" s="205" t="s">
        <v>33</v>
      </c>
      <c r="F93" s="129"/>
      <c r="G93" s="183">
        <f t="shared" si="10"/>
        <v>0</v>
      </c>
      <c r="H93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16</v>
      </c>
      <c r="I93" s="196">
        <v>0</v>
      </c>
      <c r="J93" s="52">
        <v>0</v>
      </c>
      <c r="K93" s="228">
        <v>8</v>
      </c>
      <c r="L93" s="229">
        <v>8</v>
      </c>
      <c r="M93" s="197">
        <v>0</v>
      </c>
      <c r="N93" s="140">
        <v>0</v>
      </c>
      <c r="O93" s="197">
        <f t="shared" si="11"/>
        <v>0</v>
      </c>
      <c r="P93" s="11">
        <f t="shared" si="12"/>
        <v>0</v>
      </c>
      <c r="Q93" s="138">
        <f t="shared" si="13"/>
        <v>0</v>
      </c>
      <c r="R93" s="144">
        <f t="shared" si="14"/>
        <v>0</v>
      </c>
      <c r="S93" s="198"/>
      <c r="T93" s="45"/>
      <c r="U93" s="46"/>
      <c r="V93" s="283"/>
      <c r="W93" s="46"/>
      <c r="X93" s="44"/>
      <c r="Y93" s="45"/>
      <c r="Z93" s="46"/>
      <c r="AA93" s="283"/>
      <c r="AB93" s="45"/>
      <c r="AC93" s="44"/>
      <c r="AD93" s="46"/>
      <c r="AE93" s="46"/>
      <c r="AF93" s="44"/>
      <c r="AG93" s="45"/>
      <c r="AH93" s="46"/>
      <c r="AI93" s="44"/>
      <c r="AJ93" s="44"/>
      <c r="AK93" s="283"/>
      <c r="AL93" s="44"/>
      <c r="AM93" s="45"/>
      <c r="AN93" s="46"/>
      <c r="AO93" s="283"/>
      <c r="AP93" s="44"/>
      <c r="AQ93" s="46"/>
      <c r="AR93" s="45"/>
      <c r="AS93" s="277"/>
    </row>
    <row r="94" spans="1:45" x14ac:dyDescent="0.25">
      <c r="A94" s="154" t="s">
        <v>510</v>
      </c>
      <c r="B94" s="127" t="s">
        <v>16</v>
      </c>
      <c r="C94" s="44" t="s">
        <v>883</v>
      </c>
      <c r="D94" s="44" t="s">
        <v>884</v>
      </c>
      <c r="E94" s="205" t="s">
        <v>77</v>
      </c>
      <c r="F94" s="129"/>
      <c r="G94" s="183">
        <f t="shared" si="10"/>
        <v>0</v>
      </c>
      <c r="H94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15</v>
      </c>
      <c r="I94" s="196">
        <v>0</v>
      </c>
      <c r="J94" s="52">
        <v>0</v>
      </c>
      <c r="K94" s="228">
        <v>0</v>
      </c>
      <c r="L94" s="229">
        <v>16</v>
      </c>
      <c r="M94" s="197">
        <v>0</v>
      </c>
      <c r="N94" s="140">
        <v>0</v>
      </c>
      <c r="O94" s="197">
        <f t="shared" si="11"/>
        <v>0</v>
      </c>
      <c r="P94" s="11">
        <f t="shared" si="12"/>
        <v>0</v>
      </c>
      <c r="Q94" s="138">
        <f t="shared" si="13"/>
        <v>0</v>
      </c>
      <c r="R94" s="144">
        <f t="shared" si="14"/>
        <v>0</v>
      </c>
      <c r="S94" s="198"/>
      <c r="T94" s="45"/>
      <c r="U94" s="46"/>
      <c r="V94" s="283"/>
      <c r="W94" s="46"/>
      <c r="X94" s="44"/>
      <c r="Y94" s="45"/>
      <c r="Z94" s="46"/>
      <c r="AA94" s="283"/>
      <c r="AB94" s="45"/>
      <c r="AC94" s="44"/>
      <c r="AD94" s="46"/>
      <c r="AE94" s="46"/>
      <c r="AF94" s="44"/>
      <c r="AG94" s="45"/>
      <c r="AH94" s="46"/>
      <c r="AI94" s="44"/>
      <c r="AJ94" s="44"/>
      <c r="AK94" s="283"/>
      <c r="AL94" s="44"/>
      <c r="AM94" s="45"/>
      <c r="AN94" s="46"/>
      <c r="AO94" s="283"/>
      <c r="AP94" s="44"/>
      <c r="AQ94" s="46"/>
      <c r="AR94" s="45"/>
      <c r="AS94" s="277"/>
    </row>
    <row r="95" spans="1:45" x14ac:dyDescent="0.25">
      <c r="A95" s="341" t="s">
        <v>510</v>
      </c>
      <c r="B95" s="126" t="s">
        <v>16</v>
      </c>
      <c r="C95" s="55" t="s">
        <v>420</v>
      </c>
      <c r="D95" s="55" t="s">
        <v>579</v>
      </c>
      <c r="E95" s="202" t="s">
        <v>77</v>
      </c>
      <c r="F95" s="128"/>
      <c r="G95" s="197">
        <f t="shared" si="10"/>
        <v>0</v>
      </c>
      <c r="H95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25</v>
      </c>
      <c r="I95" s="196">
        <v>0</v>
      </c>
      <c r="J95" s="52">
        <v>10</v>
      </c>
      <c r="K95" s="228">
        <v>15</v>
      </c>
      <c r="L95" s="229">
        <v>0</v>
      </c>
      <c r="M95" s="197">
        <v>0</v>
      </c>
      <c r="N95" s="140">
        <v>0</v>
      </c>
      <c r="O95" s="197">
        <f t="shared" si="11"/>
        <v>0</v>
      </c>
      <c r="P95" s="11">
        <f t="shared" si="12"/>
        <v>0</v>
      </c>
      <c r="Q95" s="138">
        <f t="shared" si="13"/>
        <v>0</v>
      </c>
      <c r="R95" s="144">
        <f t="shared" si="14"/>
        <v>0</v>
      </c>
      <c r="S95" s="198"/>
      <c r="T95" s="45"/>
      <c r="U95" s="46"/>
      <c r="V95" s="283"/>
      <c r="W95" s="46"/>
      <c r="X95" s="44"/>
      <c r="Y95" s="45"/>
      <c r="Z95" s="46"/>
      <c r="AA95" s="283"/>
      <c r="AB95" s="45"/>
      <c r="AC95" s="44"/>
      <c r="AD95" s="46"/>
      <c r="AE95" s="46"/>
      <c r="AF95" s="44"/>
      <c r="AG95" s="45"/>
      <c r="AH95" s="46"/>
      <c r="AI95" s="44"/>
      <c r="AJ95" s="44"/>
      <c r="AK95" s="283"/>
      <c r="AL95" s="44"/>
      <c r="AM95" s="45"/>
      <c r="AN95" s="46"/>
      <c r="AO95" s="283"/>
      <c r="AP95" s="44"/>
      <c r="AQ95" s="46"/>
      <c r="AR95" s="45"/>
      <c r="AS95" s="277"/>
    </row>
    <row r="96" spans="1:45" x14ac:dyDescent="0.25">
      <c r="A96" s="186" t="s">
        <v>510</v>
      </c>
      <c r="B96" s="157" t="s">
        <v>16</v>
      </c>
      <c r="C96" s="42" t="s">
        <v>551</v>
      </c>
      <c r="D96" s="42" t="s">
        <v>552</v>
      </c>
      <c r="E96" s="191" t="s">
        <v>27</v>
      </c>
      <c r="F96" s="129"/>
      <c r="G96" s="197">
        <f t="shared" si="10"/>
        <v>0</v>
      </c>
      <c r="H96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14</v>
      </c>
      <c r="I96" s="196">
        <v>0</v>
      </c>
      <c r="J96" s="52">
        <v>0</v>
      </c>
      <c r="K96" s="228">
        <v>2</v>
      </c>
      <c r="L96" s="229">
        <v>12</v>
      </c>
      <c r="M96" s="197">
        <v>0</v>
      </c>
      <c r="N96" s="140">
        <v>0</v>
      </c>
      <c r="O96" s="197">
        <f t="shared" si="11"/>
        <v>0</v>
      </c>
      <c r="P96" s="11">
        <f t="shared" si="12"/>
        <v>0</v>
      </c>
      <c r="Q96" s="138">
        <f t="shared" si="13"/>
        <v>0</v>
      </c>
      <c r="R96" s="144">
        <f t="shared" si="14"/>
        <v>0</v>
      </c>
      <c r="S96" s="198"/>
      <c r="T96" s="45"/>
      <c r="U96" s="46"/>
      <c r="V96" s="283"/>
      <c r="W96" s="46"/>
      <c r="X96" s="44"/>
      <c r="Y96" s="45"/>
      <c r="Z96" s="46"/>
      <c r="AA96" s="283"/>
      <c r="AB96" s="45"/>
      <c r="AC96" s="44"/>
      <c r="AD96" s="46"/>
      <c r="AE96" s="46"/>
      <c r="AF96" s="44"/>
      <c r="AG96" s="45"/>
      <c r="AH96" s="46"/>
      <c r="AI96" s="44"/>
      <c r="AJ96" s="44"/>
      <c r="AK96" s="283"/>
      <c r="AL96" s="44"/>
      <c r="AM96" s="45"/>
      <c r="AN96" s="46"/>
      <c r="AO96" s="283"/>
      <c r="AP96" s="44"/>
      <c r="AQ96" s="46"/>
      <c r="AR96" s="45"/>
      <c r="AS96" s="277"/>
    </row>
    <row r="97" spans="1:45" x14ac:dyDescent="0.25">
      <c r="A97" s="154" t="s">
        <v>510</v>
      </c>
      <c r="B97" s="127" t="s">
        <v>16</v>
      </c>
      <c r="C97" s="44" t="s">
        <v>608</v>
      </c>
      <c r="D97" s="44" t="s">
        <v>201</v>
      </c>
      <c r="E97" s="205" t="s">
        <v>77</v>
      </c>
      <c r="F97" s="129"/>
      <c r="G97" s="183">
        <f t="shared" si="10"/>
        <v>0</v>
      </c>
      <c r="H97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12</v>
      </c>
      <c r="I97" s="196">
        <v>0</v>
      </c>
      <c r="J97" s="52">
        <v>0</v>
      </c>
      <c r="K97" s="228">
        <v>12</v>
      </c>
      <c r="L97" s="229">
        <v>0</v>
      </c>
      <c r="M97" s="197">
        <v>0</v>
      </c>
      <c r="N97" s="140">
        <v>0</v>
      </c>
      <c r="O97" s="197">
        <f t="shared" si="11"/>
        <v>0</v>
      </c>
      <c r="P97" s="11">
        <f t="shared" si="12"/>
        <v>0</v>
      </c>
      <c r="Q97" s="138">
        <f t="shared" si="13"/>
        <v>0</v>
      </c>
      <c r="R97" s="144">
        <f t="shared" si="14"/>
        <v>0</v>
      </c>
      <c r="S97" s="198"/>
      <c r="T97" s="45"/>
      <c r="U97" s="46"/>
      <c r="V97" s="283"/>
      <c r="W97" s="46"/>
      <c r="X97" s="44"/>
      <c r="Y97" s="45"/>
      <c r="Z97" s="46"/>
      <c r="AA97" s="283"/>
      <c r="AB97" s="45"/>
      <c r="AC97" s="44"/>
      <c r="AD97" s="46"/>
      <c r="AE97" s="46"/>
      <c r="AF97" s="44"/>
      <c r="AG97" s="45"/>
      <c r="AH97" s="46"/>
      <c r="AI97" s="44"/>
      <c r="AJ97" s="44"/>
      <c r="AK97" s="283"/>
      <c r="AL97" s="44"/>
      <c r="AM97" s="45"/>
      <c r="AN97" s="46"/>
      <c r="AO97" s="283"/>
      <c r="AP97" s="44"/>
      <c r="AQ97" s="46"/>
      <c r="AR97" s="45"/>
      <c r="AS97" s="277"/>
    </row>
    <row r="98" spans="1:45" x14ac:dyDescent="0.25">
      <c r="A98" s="154" t="s">
        <v>510</v>
      </c>
      <c r="B98" s="158" t="s">
        <v>16</v>
      </c>
      <c r="C98" s="56" t="s">
        <v>571</v>
      </c>
      <c r="D98" s="56" t="s">
        <v>544</v>
      </c>
      <c r="E98" s="201" t="s">
        <v>77</v>
      </c>
      <c r="F98" s="128"/>
      <c r="G98" s="197">
        <f t="shared" ref="G98:G127" si="15">SUM(O98,P98,R98)</f>
        <v>0</v>
      </c>
      <c r="H98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18</v>
      </c>
      <c r="I98" s="196">
        <v>0</v>
      </c>
      <c r="J98" s="52">
        <v>10</v>
      </c>
      <c r="K98" s="228">
        <v>8</v>
      </c>
      <c r="L98" s="229">
        <v>0</v>
      </c>
      <c r="M98" s="197">
        <v>0</v>
      </c>
      <c r="N98" s="140">
        <v>0</v>
      </c>
      <c r="O98" s="197">
        <f t="shared" ref="O98:O127" si="16">SUM(Q98,S98,X98,AC98,AI98,AJ98,AL98,AP98)</f>
        <v>0</v>
      </c>
      <c r="P98" s="11">
        <f t="shared" ref="P98:P127" si="17">SUM(T98,Y98,AB98,AD98,AG98,AM98,AR98,AS98)</f>
        <v>0</v>
      </c>
      <c r="Q98" s="138">
        <f t="shared" ref="Q98:Q127" si="18">SUM(U98,W98, Z98, AE98, AH98, AN98, AQ98)</f>
        <v>0</v>
      </c>
      <c r="R98" s="144">
        <f t="shared" ref="R98:R127" si="19">SUM(V98,AA98,AK98,AO98,)</f>
        <v>0</v>
      </c>
      <c r="S98" s="198"/>
      <c r="T98" s="45"/>
      <c r="U98" s="46"/>
      <c r="V98" s="283"/>
      <c r="W98" s="46"/>
      <c r="X98" s="44"/>
      <c r="Y98" s="45"/>
      <c r="Z98" s="46"/>
      <c r="AA98" s="283"/>
      <c r="AB98" s="45"/>
      <c r="AC98" s="44"/>
      <c r="AD98" s="46"/>
      <c r="AE98" s="46"/>
      <c r="AF98" s="44"/>
      <c r="AG98" s="45"/>
      <c r="AH98" s="46"/>
      <c r="AI98" s="44"/>
      <c r="AJ98" s="44"/>
      <c r="AK98" s="283"/>
      <c r="AL98" s="44"/>
      <c r="AM98" s="45"/>
      <c r="AN98" s="46"/>
      <c r="AO98" s="283"/>
      <c r="AP98" s="44"/>
      <c r="AQ98" s="46"/>
      <c r="AR98" s="45"/>
      <c r="AS98" s="277"/>
    </row>
    <row r="99" spans="1:45" x14ac:dyDescent="0.25">
      <c r="A99" s="155" t="s">
        <v>510</v>
      </c>
      <c r="B99" s="126" t="s">
        <v>16</v>
      </c>
      <c r="C99" s="55" t="s">
        <v>102</v>
      </c>
      <c r="D99" s="55" t="s">
        <v>586</v>
      </c>
      <c r="E99" s="202" t="s">
        <v>77</v>
      </c>
      <c r="F99" s="128"/>
      <c r="G99" s="197">
        <f t="shared" si="15"/>
        <v>0</v>
      </c>
      <c r="H99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18</v>
      </c>
      <c r="I99" s="196">
        <v>0</v>
      </c>
      <c r="J99" s="52">
        <v>10</v>
      </c>
      <c r="K99" s="228">
        <v>8</v>
      </c>
      <c r="L99" s="229">
        <v>0</v>
      </c>
      <c r="M99" s="197">
        <v>0</v>
      </c>
      <c r="N99" s="140">
        <v>0</v>
      </c>
      <c r="O99" s="197">
        <f t="shared" si="16"/>
        <v>0</v>
      </c>
      <c r="P99" s="11">
        <f t="shared" si="17"/>
        <v>0</v>
      </c>
      <c r="Q99" s="138">
        <f t="shared" si="18"/>
        <v>0</v>
      </c>
      <c r="R99" s="144">
        <f t="shared" si="19"/>
        <v>0</v>
      </c>
      <c r="S99" s="198"/>
      <c r="T99" s="45"/>
      <c r="U99" s="46"/>
      <c r="V99" s="283"/>
      <c r="W99" s="46"/>
      <c r="X99" s="44"/>
      <c r="Y99" s="45"/>
      <c r="Z99" s="46"/>
      <c r="AA99" s="283"/>
      <c r="AB99" s="45"/>
      <c r="AC99" s="44"/>
      <c r="AD99" s="46"/>
      <c r="AE99" s="46"/>
      <c r="AF99" s="44"/>
      <c r="AG99" s="45"/>
      <c r="AH99" s="46"/>
      <c r="AI99" s="44"/>
      <c r="AJ99" s="44"/>
      <c r="AK99" s="283"/>
      <c r="AL99" s="44"/>
      <c r="AM99" s="45"/>
      <c r="AN99" s="46"/>
      <c r="AO99" s="283"/>
      <c r="AP99" s="44"/>
      <c r="AQ99" s="46"/>
      <c r="AR99" s="45"/>
      <c r="AS99" s="277"/>
    </row>
    <row r="100" spans="1:45" x14ac:dyDescent="0.25">
      <c r="A100" s="154" t="s">
        <v>510</v>
      </c>
      <c r="B100" s="127" t="s">
        <v>16</v>
      </c>
      <c r="C100" s="44" t="s">
        <v>641</v>
      </c>
      <c r="D100" s="44" t="s">
        <v>874</v>
      </c>
      <c r="E100" s="205" t="s">
        <v>958</v>
      </c>
      <c r="F100" s="129"/>
      <c r="G100" s="183">
        <f t="shared" si="15"/>
        <v>0</v>
      </c>
      <c r="H100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00" s="196">
        <v>0</v>
      </c>
      <c r="J100" s="52">
        <v>0</v>
      </c>
      <c r="K100" s="228">
        <v>0</v>
      </c>
      <c r="L100" s="229">
        <v>0</v>
      </c>
      <c r="M100" s="197">
        <v>0</v>
      </c>
      <c r="N100" s="140">
        <v>0</v>
      </c>
      <c r="O100" s="197">
        <f t="shared" si="16"/>
        <v>0</v>
      </c>
      <c r="P100" s="11">
        <f t="shared" si="17"/>
        <v>0</v>
      </c>
      <c r="Q100" s="138">
        <f t="shared" si="18"/>
        <v>0</v>
      </c>
      <c r="R100" s="144">
        <f t="shared" si="19"/>
        <v>0</v>
      </c>
      <c r="S100" s="198"/>
      <c r="T100" s="45"/>
      <c r="U100" s="46"/>
      <c r="V100" s="283"/>
      <c r="W100" s="46"/>
      <c r="X100" s="44"/>
      <c r="Y100" s="45"/>
      <c r="Z100" s="46"/>
      <c r="AA100" s="283"/>
      <c r="AB100" s="45"/>
      <c r="AC100" s="44"/>
      <c r="AD100" s="46"/>
      <c r="AE100" s="46"/>
      <c r="AF100" s="44"/>
      <c r="AG100" s="45"/>
      <c r="AH100" s="46"/>
      <c r="AI100" s="44"/>
      <c r="AJ100" s="44"/>
      <c r="AK100" s="283"/>
      <c r="AL100" s="44"/>
      <c r="AM100" s="45"/>
      <c r="AN100" s="46"/>
      <c r="AO100" s="283"/>
      <c r="AP100" s="44"/>
      <c r="AQ100" s="46"/>
      <c r="AR100" s="45"/>
      <c r="AS100" s="277"/>
    </row>
    <row r="101" spans="1:45" x14ac:dyDescent="0.25">
      <c r="A101" s="154" t="s">
        <v>510</v>
      </c>
      <c r="B101" s="127" t="s">
        <v>16</v>
      </c>
      <c r="C101" s="44" t="s">
        <v>881</v>
      </c>
      <c r="D101" s="44" t="s">
        <v>882</v>
      </c>
      <c r="E101" s="205" t="s">
        <v>77</v>
      </c>
      <c r="F101" s="129"/>
      <c r="G101" s="183">
        <f t="shared" si="15"/>
        <v>0</v>
      </c>
      <c r="H101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</v>
      </c>
      <c r="I101" s="196">
        <v>0</v>
      </c>
      <c r="J101" s="52">
        <v>0</v>
      </c>
      <c r="K101" s="228">
        <v>1</v>
      </c>
      <c r="L101" s="229">
        <v>0</v>
      </c>
      <c r="M101" s="197">
        <v>0</v>
      </c>
      <c r="N101" s="140">
        <v>0</v>
      </c>
      <c r="O101" s="197">
        <f t="shared" si="16"/>
        <v>0</v>
      </c>
      <c r="P101" s="11">
        <f t="shared" si="17"/>
        <v>0</v>
      </c>
      <c r="Q101" s="138">
        <f t="shared" si="18"/>
        <v>0</v>
      </c>
      <c r="R101" s="144">
        <f t="shared" si="19"/>
        <v>0</v>
      </c>
      <c r="S101" s="198"/>
      <c r="T101" s="45"/>
      <c r="U101" s="46"/>
      <c r="V101" s="283"/>
      <c r="W101" s="46"/>
      <c r="X101" s="44"/>
      <c r="Y101" s="45"/>
      <c r="Z101" s="46"/>
      <c r="AA101" s="283"/>
      <c r="AB101" s="45"/>
      <c r="AC101" s="44"/>
      <c r="AD101" s="46"/>
      <c r="AE101" s="46"/>
      <c r="AF101" s="44"/>
      <c r="AG101" s="45"/>
      <c r="AH101" s="46"/>
      <c r="AI101" s="44"/>
      <c r="AJ101" s="44"/>
      <c r="AK101" s="283"/>
      <c r="AL101" s="44"/>
      <c r="AM101" s="45"/>
      <c r="AN101" s="46"/>
      <c r="AO101" s="283"/>
      <c r="AP101" s="44"/>
      <c r="AQ101" s="46"/>
      <c r="AR101" s="45"/>
      <c r="AS101" s="277"/>
    </row>
    <row r="102" spans="1:45" x14ac:dyDescent="0.25">
      <c r="A102" s="154" t="s">
        <v>510</v>
      </c>
      <c r="B102" s="157" t="s">
        <v>16</v>
      </c>
      <c r="C102" s="42" t="s">
        <v>557</v>
      </c>
      <c r="D102" s="42" t="s">
        <v>558</v>
      </c>
      <c r="E102" s="191" t="s">
        <v>498</v>
      </c>
      <c r="F102" s="129"/>
      <c r="G102" s="197">
        <f t="shared" si="15"/>
        <v>0</v>
      </c>
      <c r="H102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02" s="196">
        <v>0</v>
      </c>
      <c r="J102" s="52">
        <v>0</v>
      </c>
      <c r="K102" s="228">
        <v>0</v>
      </c>
      <c r="L102" s="229">
        <v>0</v>
      </c>
      <c r="M102" s="197">
        <v>0</v>
      </c>
      <c r="N102" s="140">
        <v>0</v>
      </c>
      <c r="O102" s="197">
        <f t="shared" si="16"/>
        <v>0</v>
      </c>
      <c r="P102" s="11">
        <f t="shared" si="17"/>
        <v>0</v>
      </c>
      <c r="Q102" s="138">
        <f t="shared" si="18"/>
        <v>0</v>
      </c>
      <c r="R102" s="144">
        <f t="shared" si="19"/>
        <v>0</v>
      </c>
      <c r="S102" s="198"/>
      <c r="T102" s="45"/>
      <c r="U102" s="46"/>
      <c r="V102" s="283"/>
      <c r="W102" s="46"/>
      <c r="X102" s="44"/>
      <c r="Y102" s="45"/>
      <c r="Z102" s="46"/>
      <c r="AA102" s="283"/>
      <c r="AB102" s="45"/>
      <c r="AC102" s="44"/>
      <c r="AD102" s="46"/>
      <c r="AE102" s="46"/>
      <c r="AF102" s="44"/>
      <c r="AG102" s="45"/>
      <c r="AH102" s="46"/>
      <c r="AI102" s="44"/>
      <c r="AJ102" s="44"/>
      <c r="AK102" s="283"/>
      <c r="AL102" s="44"/>
      <c r="AM102" s="45"/>
      <c r="AN102" s="46"/>
      <c r="AO102" s="283"/>
      <c r="AP102" s="44"/>
      <c r="AQ102" s="46"/>
      <c r="AR102" s="45"/>
      <c r="AS102" s="277"/>
    </row>
    <row r="103" spans="1:45" x14ac:dyDescent="0.25">
      <c r="A103" s="154" t="s">
        <v>510</v>
      </c>
      <c r="B103" s="157" t="s">
        <v>16</v>
      </c>
      <c r="C103" s="42" t="s">
        <v>527</v>
      </c>
      <c r="D103" s="42" t="s">
        <v>528</v>
      </c>
      <c r="E103" s="191" t="s">
        <v>33</v>
      </c>
      <c r="F103" s="129"/>
      <c r="G103" s="197">
        <f t="shared" si="15"/>
        <v>0</v>
      </c>
      <c r="H103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03" s="196">
        <v>0</v>
      </c>
      <c r="J103" s="52">
        <v>0</v>
      </c>
      <c r="K103" s="228">
        <v>0</v>
      </c>
      <c r="L103" s="229">
        <v>0</v>
      </c>
      <c r="M103" s="197">
        <v>0</v>
      </c>
      <c r="N103" s="140">
        <v>0</v>
      </c>
      <c r="O103" s="197">
        <f t="shared" si="16"/>
        <v>0</v>
      </c>
      <c r="P103" s="11">
        <f t="shared" si="17"/>
        <v>0</v>
      </c>
      <c r="Q103" s="138">
        <f t="shared" si="18"/>
        <v>0</v>
      </c>
      <c r="R103" s="144">
        <f t="shared" si="19"/>
        <v>0</v>
      </c>
      <c r="S103" s="198"/>
      <c r="T103" s="45"/>
      <c r="U103" s="46"/>
      <c r="V103" s="283"/>
      <c r="W103" s="46"/>
      <c r="X103" s="44"/>
      <c r="Y103" s="45"/>
      <c r="Z103" s="46"/>
      <c r="AA103" s="283"/>
      <c r="AB103" s="45"/>
      <c r="AC103" s="44"/>
      <c r="AD103" s="46"/>
      <c r="AE103" s="46"/>
      <c r="AF103" s="44"/>
      <c r="AG103" s="45"/>
      <c r="AH103" s="46"/>
      <c r="AI103" s="44"/>
      <c r="AJ103" s="44"/>
      <c r="AK103" s="283"/>
      <c r="AL103" s="44"/>
      <c r="AM103" s="45"/>
      <c r="AN103" s="46"/>
      <c r="AO103" s="283"/>
      <c r="AP103" s="44"/>
      <c r="AQ103" s="46"/>
      <c r="AR103" s="45"/>
      <c r="AS103" s="277"/>
    </row>
    <row r="104" spans="1:45" x14ac:dyDescent="0.25">
      <c r="A104" s="154" t="s">
        <v>510</v>
      </c>
      <c r="B104" s="157" t="s">
        <v>16</v>
      </c>
      <c r="C104" s="42" t="s">
        <v>531</v>
      </c>
      <c r="D104" s="42" t="s">
        <v>371</v>
      </c>
      <c r="E104" s="191" t="s">
        <v>33</v>
      </c>
      <c r="F104" s="129"/>
      <c r="G104" s="197">
        <f t="shared" si="15"/>
        <v>0</v>
      </c>
      <c r="H104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04" s="196">
        <v>0</v>
      </c>
      <c r="J104" s="52">
        <v>0</v>
      </c>
      <c r="K104" s="228">
        <v>0</v>
      </c>
      <c r="L104" s="229">
        <v>0</v>
      </c>
      <c r="M104" s="197">
        <v>0</v>
      </c>
      <c r="N104" s="140">
        <v>0</v>
      </c>
      <c r="O104" s="197">
        <f t="shared" si="16"/>
        <v>0</v>
      </c>
      <c r="P104" s="11">
        <f t="shared" si="17"/>
        <v>0</v>
      </c>
      <c r="Q104" s="138">
        <f t="shared" si="18"/>
        <v>0</v>
      </c>
      <c r="R104" s="144">
        <f t="shared" si="19"/>
        <v>0</v>
      </c>
      <c r="S104" s="198"/>
      <c r="T104" s="45"/>
      <c r="U104" s="46"/>
      <c r="V104" s="283"/>
      <c r="W104" s="46"/>
      <c r="X104" s="44"/>
      <c r="Y104" s="45"/>
      <c r="Z104" s="46"/>
      <c r="AA104" s="283"/>
      <c r="AB104" s="45"/>
      <c r="AC104" s="44"/>
      <c r="AD104" s="46"/>
      <c r="AE104" s="46"/>
      <c r="AF104" s="44"/>
      <c r="AG104" s="45"/>
      <c r="AH104" s="46"/>
      <c r="AI104" s="44"/>
      <c r="AJ104" s="44"/>
      <c r="AK104" s="283"/>
      <c r="AL104" s="44"/>
      <c r="AM104" s="45"/>
      <c r="AN104" s="46"/>
      <c r="AO104" s="283"/>
      <c r="AP104" s="44"/>
      <c r="AQ104" s="46"/>
      <c r="AR104" s="45"/>
      <c r="AS104" s="277"/>
    </row>
    <row r="105" spans="1:45" x14ac:dyDescent="0.25">
      <c r="A105" s="154" t="s">
        <v>510</v>
      </c>
      <c r="B105" s="157" t="s">
        <v>16</v>
      </c>
      <c r="C105" s="42" t="s">
        <v>561</v>
      </c>
      <c r="D105" s="42" t="s">
        <v>562</v>
      </c>
      <c r="E105" s="191" t="s">
        <v>33</v>
      </c>
      <c r="F105" s="129"/>
      <c r="G105" s="197">
        <f t="shared" si="15"/>
        <v>0</v>
      </c>
      <c r="H105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05" s="196">
        <v>0</v>
      </c>
      <c r="J105" s="52">
        <v>0</v>
      </c>
      <c r="K105" s="228">
        <v>0</v>
      </c>
      <c r="L105" s="229">
        <v>0</v>
      </c>
      <c r="M105" s="197">
        <v>0</v>
      </c>
      <c r="N105" s="140">
        <v>0</v>
      </c>
      <c r="O105" s="197">
        <f t="shared" si="16"/>
        <v>0</v>
      </c>
      <c r="P105" s="11">
        <f t="shared" si="17"/>
        <v>0</v>
      </c>
      <c r="Q105" s="138">
        <f t="shared" si="18"/>
        <v>0</v>
      </c>
      <c r="R105" s="144">
        <f t="shared" si="19"/>
        <v>0</v>
      </c>
      <c r="S105" s="198"/>
      <c r="T105" s="45"/>
      <c r="U105" s="46"/>
      <c r="V105" s="283"/>
      <c r="W105" s="46"/>
      <c r="X105" s="44"/>
      <c r="Y105" s="45"/>
      <c r="Z105" s="46"/>
      <c r="AA105" s="283"/>
      <c r="AB105" s="45"/>
      <c r="AC105" s="44"/>
      <c r="AD105" s="46"/>
      <c r="AE105" s="46"/>
      <c r="AF105" s="44"/>
      <c r="AG105" s="45"/>
      <c r="AH105" s="46"/>
      <c r="AI105" s="44"/>
      <c r="AJ105" s="44"/>
      <c r="AK105" s="283"/>
      <c r="AL105" s="44"/>
      <c r="AM105" s="45"/>
      <c r="AN105" s="46"/>
      <c r="AO105" s="283"/>
      <c r="AP105" s="44"/>
      <c r="AQ105" s="46"/>
      <c r="AR105" s="45"/>
      <c r="AS105" s="277"/>
    </row>
    <row r="106" spans="1:45" x14ac:dyDescent="0.25">
      <c r="A106" s="154" t="s">
        <v>510</v>
      </c>
      <c r="B106" s="157" t="s">
        <v>16</v>
      </c>
      <c r="C106" s="42" t="s">
        <v>566</v>
      </c>
      <c r="D106" s="42" t="s">
        <v>355</v>
      </c>
      <c r="E106" s="191" t="s">
        <v>33</v>
      </c>
      <c r="F106" s="129"/>
      <c r="G106" s="197">
        <f t="shared" si="15"/>
        <v>0</v>
      </c>
      <c r="H106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06" s="196">
        <v>0</v>
      </c>
      <c r="J106" s="52">
        <v>0</v>
      </c>
      <c r="K106" s="228">
        <v>0</v>
      </c>
      <c r="L106" s="229">
        <v>0</v>
      </c>
      <c r="M106" s="197">
        <v>0</v>
      </c>
      <c r="N106" s="140">
        <v>0</v>
      </c>
      <c r="O106" s="197">
        <f t="shared" si="16"/>
        <v>0</v>
      </c>
      <c r="P106" s="11">
        <f t="shared" si="17"/>
        <v>0</v>
      </c>
      <c r="Q106" s="138">
        <f t="shared" si="18"/>
        <v>0</v>
      </c>
      <c r="R106" s="144">
        <f t="shared" si="19"/>
        <v>0</v>
      </c>
      <c r="S106" s="198"/>
      <c r="T106" s="45"/>
      <c r="U106" s="46"/>
      <c r="V106" s="283"/>
      <c r="W106" s="46"/>
      <c r="X106" s="44"/>
      <c r="Y106" s="45"/>
      <c r="Z106" s="46"/>
      <c r="AA106" s="283"/>
      <c r="AB106" s="45"/>
      <c r="AC106" s="44"/>
      <c r="AD106" s="46"/>
      <c r="AE106" s="46"/>
      <c r="AF106" s="44"/>
      <c r="AG106" s="45"/>
      <c r="AH106" s="46"/>
      <c r="AI106" s="44"/>
      <c r="AJ106" s="44"/>
      <c r="AK106" s="283"/>
      <c r="AL106" s="44"/>
      <c r="AM106" s="45"/>
      <c r="AN106" s="46"/>
      <c r="AO106" s="283"/>
      <c r="AP106" s="44"/>
      <c r="AQ106" s="46"/>
      <c r="AR106" s="45"/>
      <c r="AS106" s="277"/>
    </row>
    <row r="107" spans="1:45" x14ac:dyDescent="0.25">
      <c r="A107" s="154" t="s">
        <v>510</v>
      </c>
      <c r="B107" s="157" t="s">
        <v>16</v>
      </c>
      <c r="C107" s="42" t="s">
        <v>546</v>
      </c>
      <c r="D107" s="42" t="s">
        <v>547</v>
      </c>
      <c r="E107" s="191" t="s">
        <v>77</v>
      </c>
      <c r="F107" s="129"/>
      <c r="G107" s="197">
        <f t="shared" si="15"/>
        <v>0</v>
      </c>
      <c r="H107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07" s="196">
        <v>0</v>
      </c>
      <c r="J107" s="52">
        <v>0</v>
      </c>
      <c r="K107" s="228">
        <v>0</v>
      </c>
      <c r="L107" s="229">
        <v>0</v>
      </c>
      <c r="M107" s="197">
        <v>0</v>
      </c>
      <c r="N107" s="140">
        <v>0</v>
      </c>
      <c r="O107" s="197">
        <f t="shared" si="16"/>
        <v>0</v>
      </c>
      <c r="P107" s="11">
        <f t="shared" si="17"/>
        <v>0</v>
      </c>
      <c r="Q107" s="138">
        <f t="shared" si="18"/>
        <v>0</v>
      </c>
      <c r="R107" s="144">
        <f t="shared" si="19"/>
        <v>0</v>
      </c>
      <c r="S107" s="198"/>
      <c r="T107" s="45"/>
      <c r="U107" s="46"/>
      <c r="V107" s="283"/>
      <c r="W107" s="46"/>
      <c r="X107" s="44"/>
      <c r="Y107" s="45"/>
      <c r="Z107" s="46"/>
      <c r="AA107" s="283"/>
      <c r="AB107" s="45"/>
      <c r="AC107" s="44"/>
      <c r="AD107" s="46"/>
      <c r="AE107" s="46"/>
      <c r="AF107" s="44"/>
      <c r="AG107" s="45"/>
      <c r="AH107" s="46"/>
      <c r="AI107" s="44"/>
      <c r="AJ107" s="44"/>
      <c r="AK107" s="283"/>
      <c r="AL107" s="44"/>
      <c r="AM107" s="45"/>
      <c r="AN107" s="46"/>
      <c r="AO107" s="283"/>
      <c r="AP107" s="44"/>
      <c r="AQ107" s="46"/>
      <c r="AR107" s="45"/>
      <c r="AS107" s="277"/>
    </row>
    <row r="108" spans="1:45" x14ac:dyDescent="0.25">
      <c r="A108" s="154" t="s">
        <v>510</v>
      </c>
      <c r="B108" s="158" t="s">
        <v>16</v>
      </c>
      <c r="C108" s="56" t="s">
        <v>572</v>
      </c>
      <c r="D108" s="56" t="s">
        <v>573</v>
      </c>
      <c r="E108" s="201" t="s">
        <v>77</v>
      </c>
      <c r="F108" s="128"/>
      <c r="G108" s="197">
        <f t="shared" si="15"/>
        <v>0</v>
      </c>
      <c r="H108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10</v>
      </c>
      <c r="I108" s="196">
        <v>0</v>
      </c>
      <c r="J108" s="52">
        <v>10</v>
      </c>
      <c r="K108" s="228">
        <v>0</v>
      </c>
      <c r="L108" s="229">
        <v>0</v>
      </c>
      <c r="M108" s="197">
        <v>0</v>
      </c>
      <c r="N108" s="140">
        <v>0</v>
      </c>
      <c r="O108" s="197">
        <f t="shared" si="16"/>
        <v>0</v>
      </c>
      <c r="P108" s="11">
        <f t="shared" si="17"/>
        <v>0</v>
      </c>
      <c r="Q108" s="138">
        <f t="shared" si="18"/>
        <v>0</v>
      </c>
      <c r="R108" s="144">
        <f t="shared" si="19"/>
        <v>0</v>
      </c>
      <c r="S108" s="198"/>
      <c r="T108" s="45"/>
      <c r="U108" s="46"/>
      <c r="V108" s="283"/>
      <c r="W108" s="46"/>
      <c r="X108" s="44"/>
      <c r="Y108" s="45"/>
      <c r="Z108" s="46"/>
      <c r="AA108" s="283"/>
      <c r="AB108" s="45"/>
      <c r="AC108" s="44"/>
      <c r="AD108" s="46"/>
      <c r="AE108" s="46"/>
      <c r="AF108" s="44"/>
      <c r="AG108" s="45"/>
      <c r="AH108" s="46"/>
      <c r="AI108" s="44"/>
      <c r="AJ108" s="44"/>
      <c r="AK108" s="283"/>
      <c r="AL108" s="44"/>
      <c r="AM108" s="45"/>
      <c r="AN108" s="46"/>
      <c r="AO108" s="283"/>
      <c r="AP108" s="44"/>
      <c r="AQ108" s="46"/>
      <c r="AR108" s="45"/>
      <c r="AS108" s="277"/>
    </row>
    <row r="109" spans="1:45" x14ac:dyDescent="0.25">
      <c r="A109" s="155" t="s">
        <v>510</v>
      </c>
      <c r="B109" s="126" t="s">
        <v>16</v>
      </c>
      <c r="C109" s="55" t="s">
        <v>582</v>
      </c>
      <c r="D109" s="55" t="s">
        <v>583</v>
      </c>
      <c r="E109" s="202" t="s">
        <v>77</v>
      </c>
      <c r="F109" s="128"/>
      <c r="G109" s="197">
        <f t="shared" si="15"/>
        <v>0</v>
      </c>
      <c r="H109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10</v>
      </c>
      <c r="I109" s="196">
        <v>0</v>
      </c>
      <c r="J109" s="52">
        <v>10</v>
      </c>
      <c r="K109" s="228">
        <v>0</v>
      </c>
      <c r="L109" s="229">
        <v>0</v>
      </c>
      <c r="M109" s="197">
        <v>0</v>
      </c>
      <c r="N109" s="140">
        <v>0</v>
      </c>
      <c r="O109" s="197">
        <f t="shared" si="16"/>
        <v>0</v>
      </c>
      <c r="P109" s="11">
        <f t="shared" si="17"/>
        <v>0</v>
      </c>
      <c r="Q109" s="138">
        <f t="shared" si="18"/>
        <v>0</v>
      </c>
      <c r="R109" s="144">
        <f t="shared" si="19"/>
        <v>0</v>
      </c>
      <c r="S109" s="198"/>
      <c r="T109" s="45"/>
      <c r="U109" s="46"/>
      <c r="V109" s="283"/>
      <c r="W109" s="46"/>
      <c r="X109" s="44"/>
      <c r="Y109" s="45"/>
      <c r="Z109" s="46"/>
      <c r="AA109" s="283"/>
      <c r="AB109" s="45"/>
      <c r="AC109" s="44"/>
      <c r="AD109" s="46"/>
      <c r="AE109" s="46"/>
      <c r="AF109" s="44"/>
      <c r="AG109" s="45"/>
      <c r="AH109" s="46"/>
      <c r="AI109" s="44"/>
      <c r="AJ109" s="44"/>
      <c r="AK109" s="283"/>
      <c r="AL109" s="44"/>
      <c r="AM109" s="45"/>
      <c r="AN109" s="46"/>
      <c r="AO109" s="283"/>
      <c r="AP109" s="44"/>
      <c r="AQ109" s="46"/>
      <c r="AR109" s="45"/>
      <c r="AS109" s="277"/>
    </row>
    <row r="110" spans="1:45" x14ac:dyDescent="0.25">
      <c r="A110" s="154" t="s">
        <v>510</v>
      </c>
      <c r="B110" s="157" t="s">
        <v>16</v>
      </c>
      <c r="C110" s="42" t="s">
        <v>532</v>
      </c>
      <c r="D110" s="42" t="s">
        <v>533</v>
      </c>
      <c r="E110" s="191" t="s">
        <v>534</v>
      </c>
      <c r="F110" s="129"/>
      <c r="G110" s="197">
        <f t="shared" si="15"/>
        <v>0</v>
      </c>
      <c r="H110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10" s="196">
        <v>0</v>
      </c>
      <c r="J110" s="52">
        <v>0</v>
      </c>
      <c r="K110" s="228">
        <v>0</v>
      </c>
      <c r="L110" s="229">
        <v>0</v>
      </c>
      <c r="M110" s="197">
        <v>0</v>
      </c>
      <c r="N110" s="140">
        <v>0</v>
      </c>
      <c r="O110" s="197">
        <f t="shared" si="16"/>
        <v>0</v>
      </c>
      <c r="P110" s="11">
        <f t="shared" si="17"/>
        <v>0</v>
      </c>
      <c r="Q110" s="138">
        <f t="shared" si="18"/>
        <v>0</v>
      </c>
      <c r="R110" s="144">
        <f t="shared" si="19"/>
        <v>0</v>
      </c>
      <c r="S110" s="198"/>
      <c r="T110" s="45"/>
      <c r="U110" s="46"/>
      <c r="V110" s="283"/>
      <c r="W110" s="46"/>
      <c r="X110" s="44"/>
      <c r="Y110" s="45"/>
      <c r="Z110" s="46"/>
      <c r="AA110" s="283"/>
      <c r="AB110" s="45"/>
      <c r="AC110" s="44"/>
      <c r="AD110" s="46"/>
      <c r="AE110" s="46"/>
      <c r="AF110" s="44"/>
      <c r="AG110" s="45"/>
      <c r="AH110" s="46"/>
      <c r="AI110" s="44"/>
      <c r="AJ110" s="44"/>
      <c r="AK110" s="283"/>
      <c r="AL110" s="44"/>
      <c r="AM110" s="45"/>
      <c r="AN110" s="46"/>
      <c r="AO110" s="283"/>
      <c r="AP110" s="44"/>
      <c r="AQ110" s="46"/>
      <c r="AR110" s="45"/>
      <c r="AS110" s="277"/>
    </row>
    <row r="111" spans="1:45" x14ac:dyDescent="0.25">
      <c r="A111" s="154" t="s">
        <v>510</v>
      </c>
      <c r="B111" s="157" t="s">
        <v>16</v>
      </c>
      <c r="C111" s="42" t="s">
        <v>541</v>
      </c>
      <c r="D111" s="42" t="s">
        <v>542</v>
      </c>
      <c r="E111" s="191" t="s">
        <v>155</v>
      </c>
      <c r="F111" s="129"/>
      <c r="G111" s="197">
        <f t="shared" si="15"/>
        <v>0</v>
      </c>
      <c r="H111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11" s="196">
        <v>0</v>
      </c>
      <c r="J111" s="52">
        <v>0</v>
      </c>
      <c r="K111" s="228">
        <v>0</v>
      </c>
      <c r="L111" s="229">
        <v>0</v>
      </c>
      <c r="M111" s="197">
        <v>0</v>
      </c>
      <c r="N111" s="140">
        <v>0</v>
      </c>
      <c r="O111" s="197">
        <f t="shared" si="16"/>
        <v>0</v>
      </c>
      <c r="P111" s="11">
        <f t="shared" si="17"/>
        <v>0</v>
      </c>
      <c r="Q111" s="138">
        <f t="shared" si="18"/>
        <v>0</v>
      </c>
      <c r="R111" s="144">
        <f t="shared" si="19"/>
        <v>0</v>
      </c>
      <c r="S111" s="198"/>
      <c r="T111" s="45"/>
      <c r="U111" s="46"/>
      <c r="V111" s="283"/>
      <c r="W111" s="46"/>
      <c r="X111" s="44"/>
      <c r="Y111" s="45"/>
      <c r="Z111" s="46"/>
      <c r="AA111" s="283"/>
      <c r="AB111" s="45"/>
      <c r="AC111" s="44"/>
      <c r="AD111" s="46"/>
      <c r="AE111" s="46"/>
      <c r="AF111" s="44"/>
      <c r="AG111" s="45"/>
      <c r="AH111" s="46"/>
      <c r="AI111" s="44"/>
      <c r="AJ111" s="44"/>
      <c r="AK111" s="283"/>
      <c r="AL111" s="44"/>
      <c r="AM111" s="45"/>
      <c r="AN111" s="46"/>
      <c r="AO111" s="283"/>
      <c r="AP111" s="44"/>
      <c r="AQ111" s="46"/>
      <c r="AR111" s="45"/>
      <c r="AS111" s="277"/>
    </row>
    <row r="112" spans="1:45" x14ac:dyDescent="0.25">
      <c r="A112" s="154" t="s">
        <v>510</v>
      </c>
      <c r="B112" s="157" t="s">
        <v>16</v>
      </c>
      <c r="C112" s="42" t="s">
        <v>553</v>
      </c>
      <c r="D112" s="42" t="s">
        <v>367</v>
      </c>
      <c r="E112" s="191" t="s">
        <v>52</v>
      </c>
      <c r="F112" s="129"/>
      <c r="G112" s="197">
        <f t="shared" si="15"/>
        <v>0</v>
      </c>
      <c r="H112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12" s="196">
        <v>0</v>
      </c>
      <c r="J112" s="52">
        <v>0</v>
      </c>
      <c r="K112" s="228">
        <v>0</v>
      </c>
      <c r="L112" s="229">
        <v>0</v>
      </c>
      <c r="M112" s="197">
        <v>0</v>
      </c>
      <c r="N112" s="140">
        <v>0</v>
      </c>
      <c r="O112" s="197">
        <f t="shared" si="16"/>
        <v>0</v>
      </c>
      <c r="P112" s="11">
        <f t="shared" si="17"/>
        <v>0</v>
      </c>
      <c r="Q112" s="138">
        <f t="shared" si="18"/>
        <v>0</v>
      </c>
      <c r="R112" s="144">
        <f t="shared" si="19"/>
        <v>0</v>
      </c>
      <c r="S112" s="198"/>
      <c r="T112" s="45"/>
      <c r="U112" s="46"/>
      <c r="V112" s="283"/>
      <c r="W112" s="46"/>
      <c r="X112" s="44"/>
      <c r="Y112" s="45"/>
      <c r="Z112" s="46"/>
      <c r="AA112" s="283"/>
      <c r="AB112" s="45"/>
      <c r="AC112" s="44"/>
      <c r="AD112" s="46"/>
      <c r="AE112" s="46"/>
      <c r="AF112" s="44"/>
      <c r="AG112" s="45"/>
      <c r="AH112" s="46"/>
      <c r="AI112" s="44"/>
      <c r="AJ112" s="44"/>
      <c r="AK112" s="283"/>
      <c r="AL112" s="44"/>
      <c r="AM112" s="45"/>
      <c r="AN112" s="46"/>
      <c r="AO112" s="283"/>
      <c r="AP112" s="44"/>
      <c r="AQ112" s="46"/>
      <c r="AR112" s="45"/>
      <c r="AS112" s="277"/>
    </row>
    <row r="113" spans="1:45" x14ac:dyDescent="0.25">
      <c r="A113" s="155" t="s">
        <v>510</v>
      </c>
      <c r="B113" s="166" t="s">
        <v>16</v>
      </c>
      <c r="C113" s="42" t="s">
        <v>537</v>
      </c>
      <c r="D113" s="42" t="s">
        <v>538</v>
      </c>
      <c r="E113" s="191" t="s">
        <v>86</v>
      </c>
      <c r="F113" s="128"/>
      <c r="G113" s="197">
        <f t="shared" si="15"/>
        <v>0</v>
      </c>
      <c r="H113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13" s="196">
        <v>0</v>
      </c>
      <c r="J113" s="52">
        <v>0</v>
      </c>
      <c r="K113" s="228">
        <v>0</v>
      </c>
      <c r="L113" s="229">
        <v>0</v>
      </c>
      <c r="M113" s="197">
        <v>0</v>
      </c>
      <c r="N113" s="140">
        <v>0</v>
      </c>
      <c r="O113" s="197">
        <f t="shared" si="16"/>
        <v>0</v>
      </c>
      <c r="P113" s="11">
        <f t="shared" si="17"/>
        <v>0</v>
      </c>
      <c r="Q113" s="138">
        <f t="shared" si="18"/>
        <v>0</v>
      </c>
      <c r="R113" s="144">
        <f t="shared" si="19"/>
        <v>0</v>
      </c>
      <c r="S113" s="198"/>
      <c r="T113" s="45"/>
      <c r="U113" s="46"/>
      <c r="V113" s="283"/>
      <c r="W113" s="46"/>
      <c r="X113" s="44"/>
      <c r="Y113" s="45"/>
      <c r="Z113" s="46"/>
      <c r="AA113" s="283"/>
      <c r="AB113" s="45"/>
      <c r="AC113" s="44"/>
      <c r="AD113" s="46"/>
      <c r="AE113" s="46"/>
      <c r="AF113" s="44"/>
      <c r="AG113" s="45"/>
      <c r="AH113" s="46"/>
      <c r="AI113" s="44"/>
      <c r="AJ113" s="44"/>
      <c r="AK113" s="283"/>
      <c r="AL113" s="44"/>
      <c r="AM113" s="45"/>
      <c r="AN113" s="46"/>
      <c r="AO113" s="283"/>
      <c r="AP113" s="44"/>
      <c r="AQ113" s="46"/>
      <c r="AR113" s="45"/>
      <c r="AS113" s="277"/>
    </row>
    <row r="114" spans="1:45" x14ac:dyDescent="0.25">
      <c r="A114" s="154" t="s">
        <v>510</v>
      </c>
      <c r="B114" s="157" t="s">
        <v>16</v>
      </c>
      <c r="C114" s="42" t="s">
        <v>543</v>
      </c>
      <c r="D114" s="42" t="s">
        <v>544</v>
      </c>
      <c r="E114" s="191" t="s">
        <v>545</v>
      </c>
      <c r="F114" s="129"/>
      <c r="G114" s="197">
        <f t="shared" si="15"/>
        <v>0</v>
      </c>
      <c r="H114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14" s="196">
        <v>0</v>
      </c>
      <c r="J114" s="52">
        <v>0</v>
      </c>
      <c r="K114" s="228">
        <v>0</v>
      </c>
      <c r="L114" s="229">
        <v>0</v>
      </c>
      <c r="M114" s="197">
        <v>0</v>
      </c>
      <c r="N114" s="140">
        <v>0</v>
      </c>
      <c r="O114" s="197">
        <f t="shared" si="16"/>
        <v>0</v>
      </c>
      <c r="P114" s="11">
        <f t="shared" si="17"/>
        <v>0</v>
      </c>
      <c r="Q114" s="138">
        <f t="shared" si="18"/>
        <v>0</v>
      </c>
      <c r="R114" s="144">
        <f t="shared" si="19"/>
        <v>0</v>
      </c>
      <c r="S114" s="198"/>
      <c r="T114" s="45"/>
      <c r="U114" s="46"/>
      <c r="V114" s="283"/>
      <c r="W114" s="46"/>
      <c r="X114" s="44"/>
      <c r="Y114" s="45"/>
      <c r="Z114" s="46"/>
      <c r="AA114" s="283"/>
      <c r="AB114" s="45"/>
      <c r="AC114" s="44"/>
      <c r="AD114" s="46"/>
      <c r="AE114" s="46"/>
      <c r="AF114" s="44"/>
      <c r="AG114" s="45"/>
      <c r="AH114" s="46"/>
      <c r="AI114" s="44"/>
      <c r="AJ114" s="44"/>
      <c r="AK114" s="283"/>
      <c r="AL114" s="44"/>
      <c r="AM114" s="45"/>
      <c r="AN114" s="46"/>
      <c r="AO114" s="283"/>
      <c r="AP114" s="44"/>
      <c r="AQ114" s="46"/>
      <c r="AR114" s="45"/>
      <c r="AS114" s="277"/>
    </row>
    <row r="115" spans="1:45" x14ac:dyDescent="0.25">
      <c r="A115" s="154" t="s">
        <v>510</v>
      </c>
      <c r="B115" s="157" t="s">
        <v>16</v>
      </c>
      <c r="C115" s="42" t="s">
        <v>529</v>
      </c>
      <c r="D115" s="42" t="s">
        <v>530</v>
      </c>
      <c r="E115" s="191" t="s">
        <v>958</v>
      </c>
      <c r="F115" s="129"/>
      <c r="G115" s="197">
        <f t="shared" si="15"/>
        <v>0</v>
      </c>
      <c r="H115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15" s="196">
        <v>0</v>
      </c>
      <c r="J115" s="52">
        <v>0</v>
      </c>
      <c r="K115" s="228">
        <v>0</v>
      </c>
      <c r="L115" s="229">
        <v>0</v>
      </c>
      <c r="M115" s="197">
        <v>0</v>
      </c>
      <c r="N115" s="140">
        <v>0</v>
      </c>
      <c r="O115" s="197">
        <f t="shared" si="16"/>
        <v>0</v>
      </c>
      <c r="P115" s="11">
        <f t="shared" si="17"/>
        <v>0</v>
      </c>
      <c r="Q115" s="138">
        <f t="shared" si="18"/>
        <v>0</v>
      </c>
      <c r="R115" s="144">
        <f t="shared" si="19"/>
        <v>0</v>
      </c>
      <c r="S115" s="198"/>
      <c r="T115" s="45"/>
      <c r="U115" s="46"/>
      <c r="V115" s="283"/>
      <c r="W115" s="46"/>
      <c r="X115" s="44"/>
      <c r="Y115" s="45"/>
      <c r="Z115" s="46"/>
      <c r="AA115" s="283"/>
      <c r="AB115" s="45"/>
      <c r="AC115" s="44"/>
      <c r="AD115" s="46"/>
      <c r="AE115" s="46"/>
      <c r="AF115" s="44"/>
      <c r="AG115" s="45"/>
      <c r="AH115" s="46"/>
      <c r="AI115" s="44"/>
      <c r="AJ115" s="44"/>
      <c r="AK115" s="283"/>
      <c r="AL115" s="44"/>
      <c r="AM115" s="45"/>
      <c r="AN115" s="46"/>
      <c r="AO115" s="283"/>
      <c r="AP115" s="44"/>
      <c r="AQ115" s="46"/>
      <c r="AR115" s="45"/>
      <c r="AS115" s="277"/>
    </row>
    <row r="116" spans="1:45" x14ac:dyDescent="0.25">
      <c r="A116" s="154" t="s">
        <v>510</v>
      </c>
      <c r="B116" s="157" t="s">
        <v>16</v>
      </c>
      <c r="C116" s="42" t="s">
        <v>516</v>
      </c>
      <c r="D116" s="42" t="s">
        <v>379</v>
      </c>
      <c r="E116" s="191" t="s">
        <v>30</v>
      </c>
      <c r="F116" s="129"/>
      <c r="G116" s="197">
        <f t="shared" si="15"/>
        <v>0</v>
      </c>
      <c r="H116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16" s="196">
        <v>0</v>
      </c>
      <c r="J116" s="52">
        <v>0</v>
      </c>
      <c r="K116" s="228">
        <v>0</v>
      </c>
      <c r="L116" s="229">
        <v>0</v>
      </c>
      <c r="M116" s="197">
        <v>0</v>
      </c>
      <c r="N116" s="140">
        <v>0</v>
      </c>
      <c r="O116" s="197">
        <f t="shared" si="16"/>
        <v>0</v>
      </c>
      <c r="P116" s="11">
        <f t="shared" si="17"/>
        <v>0</v>
      </c>
      <c r="Q116" s="138">
        <f t="shared" si="18"/>
        <v>0</v>
      </c>
      <c r="R116" s="144">
        <f t="shared" si="19"/>
        <v>0</v>
      </c>
      <c r="S116" s="198"/>
      <c r="T116" s="45"/>
      <c r="U116" s="46"/>
      <c r="V116" s="283"/>
      <c r="W116" s="46"/>
      <c r="X116" s="44"/>
      <c r="Y116" s="45"/>
      <c r="Z116" s="46"/>
      <c r="AA116" s="283"/>
      <c r="AB116" s="45"/>
      <c r="AC116" s="44"/>
      <c r="AD116" s="46"/>
      <c r="AE116" s="46"/>
      <c r="AF116" s="44"/>
      <c r="AG116" s="45"/>
      <c r="AH116" s="46"/>
      <c r="AI116" s="44"/>
      <c r="AJ116" s="44"/>
      <c r="AK116" s="283"/>
      <c r="AL116" s="44"/>
      <c r="AM116" s="45"/>
      <c r="AN116" s="46"/>
      <c r="AO116" s="283"/>
      <c r="AP116" s="44"/>
      <c r="AQ116" s="46"/>
      <c r="AR116" s="45"/>
      <c r="AS116" s="277"/>
    </row>
    <row r="117" spans="1:45" x14ac:dyDescent="0.25">
      <c r="A117" s="154" t="s">
        <v>510</v>
      </c>
      <c r="B117" s="157" t="s">
        <v>16</v>
      </c>
      <c r="C117" s="42" t="s">
        <v>563</v>
      </c>
      <c r="D117" s="42" t="s">
        <v>396</v>
      </c>
      <c r="E117" s="191" t="s">
        <v>30</v>
      </c>
      <c r="F117" s="129"/>
      <c r="G117" s="197">
        <f t="shared" si="15"/>
        <v>0</v>
      </c>
      <c r="H117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17" s="196">
        <v>0</v>
      </c>
      <c r="J117" s="52">
        <v>0</v>
      </c>
      <c r="K117" s="228">
        <v>0</v>
      </c>
      <c r="L117" s="229">
        <v>0</v>
      </c>
      <c r="M117" s="197">
        <v>0</v>
      </c>
      <c r="N117" s="140">
        <v>0</v>
      </c>
      <c r="O117" s="197">
        <f t="shared" si="16"/>
        <v>0</v>
      </c>
      <c r="P117" s="11">
        <f t="shared" si="17"/>
        <v>0</v>
      </c>
      <c r="Q117" s="138">
        <f t="shared" si="18"/>
        <v>0</v>
      </c>
      <c r="R117" s="144">
        <f t="shared" si="19"/>
        <v>0</v>
      </c>
      <c r="S117" s="198"/>
      <c r="T117" s="45"/>
      <c r="U117" s="46"/>
      <c r="V117" s="283"/>
      <c r="W117" s="46"/>
      <c r="X117" s="44"/>
      <c r="Y117" s="45"/>
      <c r="Z117" s="46"/>
      <c r="AA117" s="283"/>
      <c r="AB117" s="45"/>
      <c r="AC117" s="44"/>
      <c r="AD117" s="46"/>
      <c r="AE117" s="46"/>
      <c r="AF117" s="44"/>
      <c r="AG117" s="45"/>
      <c r="AH117" s="46"/>
      <c r="AI117" s="44"/>
      <c r="AJ117" s="44"/>
      <c r="AK117" s="283"/>
      <c r="AL117" s="44"/>
      <c r="AM117" s="45"/>
      <c r="AN117" s="46"/>
      <c r="AO117" s="283"/>
      <c r="AP117" s="44"/>
      <c r="AQ117" s="46"/>
      <c r="AR117" s="45"/>
      <c r="AS117" s="277"/>
    </row>
    <row r="118" spans="1:45" x14ac:dyDescent="0.25">
      <c r="A118" s="154" t="s">
        <v>510</v>
      </c>
      <c r="B118" s="157" t="s">
        <v>16</v>
      </c>
      <c r="C118" s="42" t="s">
        <v>564</v>
      </c>
      <c r="D118" s="42" t="s">
        <v>565</v>
      </c>
      <c r="E118" s="191" t="s">
        <v>30</v>
      </c>
      <c r="F118" s="129"/>
      <c r="G118" s="197">
        <f t="shared" si="15"/>
        <v>0</v>
      </c>
      <c r="H118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18" s="196">
        <v>0</v>
      </c>
      <c r="J118" s="52">
        <v>0</v>
      </c>
      <c r="K118" s="228">
        <v>0</v>
      </c>
      <c r="L118" s="229">
        <v>0</v>
      </c>
      <c r="M118" s="197">
        <v>0</v>
      </c>
      <c r="N118" s="140">
        <v>0</v>
      </c>
      <c r="O118" s="197">
        <f t="shared" si="16"/>
        <v>0</v>
      </c>
      <c r="P118" s="11">
        <f t="shared" si="17"/>
        <v>0</v>
      </c>
      <c r="Q118" s="138">
        <f t="shared" si="18"/>
        <v>0</v>
      </c>
      <c r="R118" s="144">
        <f t="shared" si="19"/>
        <v>0</v>
      </c>
      <c r="S118" s="198"/>
      <c r="T118" s="45"/>
      <c r="U118" s="46"/>
      <c r="V118" s="283"/>
      <c r="W118" s="46"/>
      <c r="X118" s="44"/>
      <c r="Y118" s="45"/>
      <c r="Z118" s="46"/>
      <c r="AA118" s="283"/>
      <c r="AB118" s="45"/>
      <c r="AC118" s="44"/>
      <c r="AD118" s="46"/>
      <c r="AE118" s="46"/>
      <c r="AF118" s="44"/>
      <c r="AG118" s="45"/>
      <c r="AH118" s="46"/>
      <c r="AI118" s="44"/>
      <c r="AJ118" s="44"/>
      <c r="AK118" s="283"/>
      <c r="AL118" s="44"/>
      <c r="AM118" s="45"/>
      <c r="AN118" s="46"/>
      <c r="AO118" s="283"/>
      <c r="AP118" s="44"/>
      <c r="AQ118" s="46"/>
      <c r="AR118" s="45"/>
      <c r="AS118" s="277"/>
    </row>
    <row r="119" spans="1:45" x14ac:dyDescent="0.25">
      <c r="A119" s="155" t="s">
        <v>510</v>
      </c>
      <c r="B119" s="126" t="s">
        <v>16</v>
      </c>
      <c r="C119" s="55" t="s">
        <v>518</v>
      </c>
      <c r="D119" s="55" t="s">
        <v>519</v>
      </c>
      <c r="E119" s="202" t="s">
        <v>104</v>
      </c>
      <c r="F119" s="128"/>
      <c r="G119" s="197">
        <f t="shared" si="15"/>
        <v>0</v>
      </c>
      <c r="H119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19" s="196">
        <v>0</v>
      </c>
      <c r="J119" s="52">
        <v>0</v>
      </c>
      <c r="K119" s="230">
        <v>0</v>
      </c>
      <c r="L119" s="231">
        <v>0</v>
      </c>
      <c r="M119" s="197">
        <v>0</v>
      </c>
      <c r="N119" s="140">
        <v>0</v>
      </c>
      <c r="O119" s="197">
        <f t="shared" si="16"/>
        <v>0</v>
      </c>
      <c r="P119" s="11">
        <f t="shared" si="17"/>
        <v>0</v>
      </c>
      <c r="Q119" s="138">
        <f t="shared" si="18"/>
        <v>0</v>
      </c>
      <c r="R119" s="144">
        <f t="shared" si="19"/>
        <v>0</v>
      </c>
      <c r="S119" s="198"/>
      <c r="T119" s="45"/>
      <c r="U119" s="46"/>
      <c r="V119" s="283"/>
      <c r="W119" s="46"/>
      <c r="X119" s="44"/>
      <c r="Y119" s="45"/>
      <c r="Z119" s="46"/>
      <c r="AA119" s="283"/>
      <c r="AB119" s="45"/>
      <c r="AC119" s="44"/>
      <c r="AD119" s="46"/>
      <c r="AE119" s="46"/>
      <c r="AF119" s="44"/>
      <c r="AG119" s="45"/>
      <c r="AH119" s="46"/>
      <c r="AI119" s="44"/>
      <c r="AJ119" s="44"/>
      <c r="AK119" s="283"/>
      <c r="AL119" s="44"/>
      <c r="AM119" s="45"/>
      <c r="AN119" s="46"/>
      <c r="AO119" s="283"/>
      <c r="AP119" s="44"/>
      <c r="AQ119" s="46"/>
      <c r="AR119" s="45"/>
      <c r="AS119" s="277"/>
    </row>
    <row r="120" spans="1:45" x14ac:dyDescent="0.25">
      <c r="A120" s="154" t="s">
        <v>510</v>
      </c>
      <c r="B120" s="157" t="s">
        <v>16</v>
      </c>
      <c r="C120" s="42" t="s">
        <v>520</v>
      </c>
      <c r="D120" s="42" t="s">
        <v>521</v>
      </c>
      <c r="E120" s="191" t="s">
        <v>104</v>
      </c>
      <c r="F120" s="129"/>
      <c r="G120" s="197">
        <f t="shared" si="15"/>
        <v>0</v>
      </c>
      <c r="H120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20" s="8">
        <v>0</v>
      </c>
      <c r="J120" s="52">
        <v>0</v>
      </c>
      <c r="K120" s="230">
        <v>0</v>
      </c>
      <c r="L120" s="326">
        <v>0</v>
      </c>
      <c r="M120" s="197">
        <v>0</v>
      </c>
      <c r="N120" s="32">
        <v>0</v>
      </c>
      <c r="O120" s="9">
        <f t="shared" si="16"/>
        <v>0</v>
      </c>
      <c r="P120" s="137">
        <f t="shared" si="17"/>
        <v>0</v>
      </c>
      <c r="Q120" s="138">
        <f t="shared" si="18"/>
        <v>0</v>
      </c>
      <c r="R120" s="144">
        <f t="shared" si="19"/>
        <v>0</v>
      </c>
      <c r="S120" s="198"/>
      <c r="T120" s="45"/>
      <c r="U120" s="46"/>
      <c r="V120" s="283"/>
      <c r="W120" s="46"/>
      <c r="X120" s="44"/>
      <c r="Y120" s="45"/>
      <c r="Z120" s="46"/>
      <c r="AA120" s="283"/>
      <c r="AB120" s="45"/>
      <c r="AC120" s="44"/>
      <c r="AD120" s="46"/>
      <c r="AE120" s="46"/>
      <c r="AF120" s="44"/>
      <c r="AG120" s="45"/>
      <c r="AH120" s="46"/>
      <c r="AI120" s="44"/>
      <c r="AJ120" s="44"/>
      <c r="AK120" s="283"/>
      <c r="AL120" s="44"/>
      <c r="AM120" s="45"/>
      <c r="AN120" s="46"/>
      <c r="AO120" s="283"/>
      <c r="AP120" s="44"/>
      <c r="AQ120" s="46"/>
      <c r="AR120" s="45"/>
      <c r="AS120" s="277"/>
    </row>
    <row r="121" spans="1:45" x14ac:dyDescent="0.25">
      <c r="A121" s="154" t="s">
        <v>510</v>
      </c>
      <c r="B121" s="157" t="s">
        <v>16</v>
      </c>
      <c r="C121" s="42" t="s">
        <v>539</v>
      </c>
      <c r="D121" s="42" t="s">
        <v>540</v>
      </c>
      <c r="E121" s="191" t="s">
        <v>104</v>
      </c>
      <c r="F121" s="129"/>
      <c r="G121" s="197">
        <f t="shared" si="15"/>
        <v>0</v>
      </c>
      <c r="H121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21" s="8">
        <v>0</v>
      </c>
      <c r="J121" s="52">
        <v>0</v>
      </c>
      <c r="K121" s="230">
        <v>0</v>
      </c>
      <c r="L121" s="326">
        <v>0</v>
      </c>
      <c r="M121" s="197">
        <v>0</v>
      </c>
      <c r="N121" s="32">
        <v>0</v>
      </c>
      <c r="O121" s="9">
        <f t="shared" si="16"/>
        <v>0</v>
      </c>
      <c r="P121" s="137">
        <f t="shared" si="17"/>
        <v>0</v>
      </c>
      <c r="Q121" s="138">
        <f t="shared" si="18"/>
        <v>0</v>
      </c>
      <c r="R121" s="144">
        <f t="shared" si="19"/>
        <v>0</v>
      </c>
      <c r="S121" s="198"/>
      <c r="T121" s="45"/>
      <c r="U121" s="46"/>
      <c r="V121" s="283"/>
      <c r="W121" s="46"/>
      <c r="X121" s="44"/>
      <c r="Y121" s="45"/>
      <c r="Z121" s="46"/>
      <c r="AA121" s="283"/>
      <c r="AB121" s="45"/>
      <c r="AC121" s="44"/>
      <c r="AD121" s="46"/>
      <c r="AE121" s="46"/>
      <c r="AF121" s="44"/>
      <c r="AG121" s="45"/>
      <c r="AH121" s="46"/>
      <c r="AI121" s="44"/>
      <c r="AJ121" s="44"/>
      <c r="AK121" s="283"/>
      <c r="AL121" s="44"/>
      <c r="AM121" s="45"/>
      <c r="AN121" s="46"/>
      <c r="AO121" s="283"/>
      <c r="AP121" s="44"/>
      <c r="AQ121" s="46"/>
      <c r="AR121" s="45"/>
      <c r="AS121" s="277"/>
    </row>
    <row r="122" spans="1:45" x14ac:dyDescent="0.25">
      <c r="A122" s="154" t="s">
        <v>510</v>
      </c>
      <c r="B122" s="157" t="s">
        <v>16</v>
      </c>
      <c r="C122" s="42" t="s">
        <v>555</v>
      </c>
      <c r="D122" s="42" t="s">
        <v>556</v>
      </c>
      <c r="E122" s="191" t="s">
        <v>47</v>
      </c>
      <c r="F122" s="129"/>
      <c r="G122" s="197">
        <f t="shared" si="15"/>
        <v>0</v>
      </c>
      <c r="H122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22" s="8">
        <v>0</v>
      </c>
      <c r="J122" s="52">
        <v>0</v>
      </c>
      <c r="K122" s="230">
        <v>0</v>
      </c>
      <c r="L122" s="326">
        <v>0</v>
      </c>
      <c r="M122" s="197">
        <v>0</v>
      </c>
      <c r="N122" s="32">
        <v>0</v>
      </c>
      <c r="O122" s="9">
        <f t="shared" si="16"/>
        <v>0</v>
      </c>
      <c r="P122" s="137">
        <f t="shared" si="17"/>
        <v>0</v>
      </c>
      <c r="Q122" s="138">
        <f t="shared" si="18"/>
        <v>0</v>
      </c>
      <c r="R122" s="144">
        <f t="shared" si="19"/>
        <v>0</v>
      </c>
      <c r="S122" s="198"/>
      <c r="T122" s="45"/>
      <c r="U122" s="46"/>
      <c r="V122" s="283"/>
      <c r="W122" s="46"/>
      <c r="X122" s="44"/>
      <c r="Y122" s="45"/>
      <c r="Z122" s="46"/>
      <c r="AA122" s="283"/>
      <c r="AB122" s="45"/>
      <c r="AC122" s="44"/>
      <c r="AD122" s="46"/>
      <c r="AE122" s="46"/>
      <c r="AF122" s="44"/>
      <c r="AG122" s="45"/>
      <c r="AH122" s="46"/>
      <c r="AI122" s="44"/>
      <c r="AJ122" s="44"/>
      <c r="AK122" s="283"/>
      <c r="AL122" s="44"/>
      <c r="AM122" s="45"/>
      <c r="AN122" s="46"/>
      <c r="AO122" s="283"/>
      <c r="AP122" s="44"/>
      <c r="AQ122" s="46"/>
      <c r="AR122" s="45"/>
      <c r="AS122" s="277"/>
    </row>
    <row r="123" spans="1:45" x14ac:dyDescent="0.25">
      <c r="A123" s="154" t="s">
        <v>510</v>
      </c>
      <c r="B123" s="157" t="s">
        <v>16</v>
      </c>
      <c r="C123" s="42" t="s">
        <v>567</v>
      </c>
      <c r="D123" s="42" t="s">
        <v>568</v>
      </c>
      <c r="E123" s="191" t="s">
        <v>47</v>
      </c>
      <c r="F123" s="129"/>
      <c r="G123" s="197">
        <f t="shared" si="15"/>
        <v>0</v>
      </c>
      <c r="H123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23" s="8">
        <v>0</v>
      </c>
      <c r="J123" s="52">
        <v>0</v>
      </c>
      <c r="K123" s="230">
        <v>0</v>
      </c>
      <c r="L123" s="326">
        <v>0</v>
      </c>
      <c r="M123" s="197">
        <v>0</v>
      </c>
      <c r="N123" s="32">
        <v>0</v>
      </c>
      <c r="O123" s="9">
        <f t="shared" si="16"/>
        <v>0</v>
      </c>
      <c r="P123" s="137">
        <f t="shared" si="17"/>
        <v>0</v>
      </c>
      <c r="Q123" s="138">
        <f t="shared" si="18"/>
        <v>0</v>
      </c>
      <c r="R123" s="144">
        <f t="shared" si="19"/>
        <v>0</v>
      </c>
      <c r="S123" s="198"/>
      <c r="T123" s="45"/>
      <c r="U123" s="46"/>
      <c r="V123" s="283"/>
      <c r="W123" s="46"/>
      <c r="X123" s="44"/>
      <c r="Y123" s="45"/>
      <c r="Z123" s="46"/>
      <c r="AA123" s="283"/>
      <c r="AB123" s="45"/>
      <c r="AC123" s="44"/>
      <c r="AD123" s="46"/>
      <c r="AE123" s="46"/>
      <c r="AF123" s="44"/>
      <c r="AG123" s="45"/>
      <c r="AH123" s="46"/>
      <c r="AI123" s="44"/>
      <c r="AJ123" s="44"/>
      <c r="AK123" s="283"/>
      <c r="AL123" s="44"/>
      <c r="AM123" s="45"/>
      <c r="AN123" s="46"/>
      <c r="AO123" s="283"/>
      <c r="AP123" s="44"/>
      <c r="AQ123" s="46"/>
      <c r="AR123" s="45"/>
      <c r="AS123" s="277"/>
    </row>
    <row r="124" spans="1:45" x14ac:dyDescent="0.25">
      <c r="A124" s="154" t="s">
        <v>510</v>
      </c>
      <c r="B124" s="157" t="s">
        <v>16</v>
      </c>
      <c r="C124" s="42" t="s">
        <v>215</v>
      </c>
      <c r="D124" s="42" t="s">
        <v>554</v>
      </c>
      <c r="E124" s="191" t="s">
        <v>217</v>
      </c>
      <c r="F124" s="129"/>
      <c r="G124" s="197">
        <f t="shared" si="15"/>
        <v>0</v>
      </c>
      <c r="H124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24" s="8">
        <v>0</v>
      </c>
      <c r="J124" s="52">
        <v>0</v>
      </c>
      <c r="K124" s="230">
        <v>0</v>
      </c>
      <c r="L124" s="326">
        <v>0</v>
      </c>
      <c r="M124" s="197">
        <v>0</v>
      </c>
      <c r="N124" s="32">
        <v>0</v>
      </c>
      <c r="O124" s="9">
        <f t="shared" si="16"/>
        <v>0</v>
      </c>
      <c r="P124" s="137">
        <f t="shared" si="17"/>
        <v>0</v>
      </c>
      <c r="Q124" s="138">
        <f t="shared" si="18"/>
        <v>0</v>
      </c>
      <c r="R124" s="144">
        <f t="shared" si="19"/>
        <v>0</v>
      </c>
      <c r="S124" s="198"/>
      <c r="T124" s="45"/>
      <c r="U124" s="46"/>
      <c r="V124" s="283"/>
      <c r="W124" s="46"/>
      <c r="X124" s="44"/>
      <c r="Y124" s="45"/>
      <c r="Z124" s="46"/>
      <c r="AA124" s="283"/>
      <c r="AB124" s="45"/>
      <c r="AC124" s="44"/>
      <c r="AD124" s="46"/>
      <c r="AE124" s="46"/>
      <c r="AF124" s="44"/>
      <c r="AG124" s="45"/>
      <c r="AH124" s="46"/>
      <c r="AI124" s="44"/>
      <c r="AJ124" s="44"/>
      <c r="AK124" s="283"/>
      <c r="AL124" s="44"/>
      <c r="AM124" s="45"/>
      <c r="AN124" s="46"/>
      <c r="AO124" s="283"/>
      <c r="AP124" s="44"/>
      <c r="AQ124" s="46"/>
      <c r="AR124" s="45"/>
      <c r="AS124" s="277"/>
    </row>
    <row r="125" spans="1:45" x14ac:dyDescent="0.25">
      <c r="A125" s="154" t="s">
        <v>510</v>
      </c>
      <c r="B125" s="157" t="s">
        <v>16</v>
      </c>
      <c r="C125" s="42" t="s">
        <v>548</v>
      </c>
      <c r="D125" s="42" t="s">
        <v>549</v>
      </c>
      <c r="E125" s="191" t="s">
        <v>550</v>
      </c>
      <c r="F125" s="129"/>
      <c r="G125" s="197">
        <f t="shared" si="15"/>
        <v>0</v>
      </c>
      <c r="H125" s="5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25" s="196">
        <v>0</v>
      </c>
      <c r="J125" s="52">
        <v>0</v>
      </c>
      <c r="K125" s="230">
        <v>0</v>
      </c>
      <c r="L125" s="326">
        <v>0</v>
      </c>
      <c r="M125" s="197">
        <v>0</v>
      </c>
      <c r="N125" s="140">
        <v>0</v>
      </c>
      <c r="O125" s="197">
        <f t="shared" si="16"/>
        <v>0</v>
      </c>
      <c r="P125" s="137">
        <f t="shared" si="17"/>
        <v>0</v>
      </c>
      <c r="Q125" s="138">
        <f t="shared" si="18"/>
        <v>0</v>
      </c>
      <c r="R125" s="144">
        <f t="shared" si="19"/>
        <v>0</v>
      </c>
      <c r="S125" s="198"/>
      <c r="T125" s="45"/>
      <c r="U125" s="46"/>
      <c r="V125" s="283"/>
      <c r="W125" s="46"/>
      <c r="X125" s="44"/>
      <c r="Y125" s="45"/>
      <c r="Z125" s="46"/>
      <c r="AA125" s="283"/>
      <c r="AB125" s="45"/>
      <c r="AC125" s="44"/>
      <c r="AD125" s="46"/>
      <c r="AE125" s="46"/>
      <c r="AF125" s="44"/>
      <c r="AG125" s="45"/>
      <c r="AH125" s="46"/>
      <c r="AI125" s="44"/>
      <c r="AJ125" s="44"/>
      <c r="AK125" s="283"/>
      <c r="AL125" s="44"/>
      <c r="AM125" s="45"/>
      <c r="AN125" s="46"/>
      <c r="AO125" s="283"/>
      <c r="AP125" s="44"/>
      <c r="AQ125" s="46"/>
      <c r="AR125" s="45"/>
      <c r="AS125" s="277"/>
    </row>
    <row r="126" spans="1:45" x14ac:dyDescent="0.25">
      <c r="A126" s="154" t="s">
        <v>510</v>
      </c>
      <c r="B126" s="157" t="s">
        <v>16</v>
      </c>
      <c r="C126" s="42" t="s">
        <v>525</v>
      </c>
      <c r="D126" s="42" t="s">
        <v>526</v>
      </c>
      <c r="E126" s="191" t="s">
        <v>59</v>
      </c>
      <c r="F126" s="129"/>
      <c r="G126" s="197">
        <f t="shared" si="15"/>
        <v>0</v>
      </c>
      <c r="H126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26" s="8">
        <v>0</v>
      </c>
      <c r="J126" s="52">
        <v>0</v>
      </c>
      <c r="K126" s="230">
        <v>0</v>
      </c>
      <c r="L126" s="326">
        <v>0</v>
      </c>
      <c r="M126" s="197">
        <v>0</v>
      </c>
      <c r="N126" s="32">
        <v>0</v>
      </c>
      <c r="O126" s="9">
        <f t="shared" si="16"/>
        <v>0</v>
      </c>
      <c r="P126" s="137">
        <f t="shared" si="17"/>
        <v>0</v>
      </c>
      <c r="Q126" s="138">
        <f t="shared" si="18"/>
        <v>0</v>
      </c>
      <c r="R126" s="144">
        <f t="shared" si="19"/>
        <v>0</v>
      </c>
      <c r="S126" s="198"/>
      <c r="T126" s="45"/>
      <c r="U126" s="46"/>
      <c r="V126" s="283"/>
      <c r="W126" s="46"/>
      <c r="X126" s="44"/>
      <c r="Y126" s="45"/>
      <c r="Z126" s="46"/>
      <c r="AA126" s="283"/>
      <c r="AB126" s="45"/>
      <c r="AC126" s="44"/>
      <c r="AD126" s="46"/>
      <c r="AE126" s="46"/>
      <c r="AF126" s="44"/>
      <c r="AG126" s="45"/>
      <c r="AH126" s="46"/>
      <c r="AI126" s="44"/>
      <c r="AJ126" s="44"/>
      <c r="AK126" s="283"/>
      <c r="AL126" s="44"/>
      <c r="AM126" s="45"/>
      <c r="AN126" s="46"/>
      <c r="AO126" s="283"/>
      <c r="AP126" s="44"/>
      <c r="AQ126" s="46"/>
      <c r="AR126" s="45"/>
      <c r="AS126" s="277"/>
    </row>
    <row r="127" spans="1:45" x14ac:dyDescent="0.25">
      <c r="A127" s="154" t="s">
        <v>510</v>
      </c>
      <c r="B127" s="127" t="s">
        <v>16</v>
      </c>
      <c r="C127" s="44" t="s">
        <v>535</v>
      </c>
      <c r="D127" s="44" t="s">
        <v>536</v>
      </c>
      <c r="E127" s="205" t="s">
        <v>62</v>
      </c>
      <c r="F127" s="129"/>
      <c r="G127" s="197">
        <f t="shared" si="15"/>
        <v>0</v>
      </c>
      <c r="H127" s="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0</v>
      </c>
      <c r="I127" s="8">
        <v>0</v>
      </c>
      <c r="J127" s="52">
        <v>0</v>
      </c>
      <c r="K127" s="230">
        <v>0</v>
      </c>
      <c r="L127" s="326">
        <v>0</v>
      </c>
      <c r="M127" s="197">
        <v>0</v>
      </c>
      <c r="N127" s="32">
        <v>0</v>
      </c>
      <c r="O127" s="9">
        <f t="shared" si="16"/>
        <v>0</v>
      </c>
      <c r="P127" s="137">
        <f t="shared" si="17"/>
        <v>0</v>
      </c>
      <c r="Q127" s="138">
        <f t="shared" si="18"/>
        <v>0</v>
      </c>
      <c r="R127" s="144">
        <f t="shared" si="19"/>
        <v>0</v>
      </c>
      <c r="S127" s="198"/>
      <c r="T127" s="45"/>
      <c r="U127" s="46"/>
      <c r="V127" s="283"/>
      <c r="W127" s="46"/>
      <c r="X127" s="44"/>
      <c r="Y127" s="45"/>
      <c r="Z127" s="46"/>
      <c r="AA127" s="283"/>
      <c r="AB127" s="45"/>
      <c r="AC127" s="44"/>
      <c r="AD127" s="46"/>
      <c r="AE127" s="46"/>
      <c r="AF127" s="44"/>
      <c r="AG127" s="45"/>
      <c r="AH127" s="46"/>
      <c r="AI127" s="44"/>
      <c r="AJ127" s="44"/>
      <c r="AK127" s="283"/>
      <c r="AL127" s="44"/>
      <c r="AM127" s="45"/>
      <c r="AN127" s="46"/>
      <c r="AO127" s="283"/>
      <c r="AP127" s="44"/>
      <c r="AQ127" s="46"/>
      <c r="AR127" s="45"/>
      <c r="AS127" s="277"/>
    </row>
  </sheetData>
  <conditionalFormatting sqref="H1:H1048576">
    <cfRule type="expression" dxfId="110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zoomScale="80" zoomScaleNormal="80" workbookViewId="0">
      <pane ySplit="1" topLeftCell="A21" activePane="bottomLeft" state="frozen"/>
      <selection activeCell="R16" sqref="R16"/>
      <selection pane="bottomLeft" activeCell="C29" sqref="C29"/>
    </sheetView>
  </sheetViews>
  <sheetFormatPr defaultColWidth="8.85546875" defaultRowHeight="15" x14ac:dyDescent="0.25"/>
  <cols>
    <col min="1" max="1" width="5.7109375" style="59" customWidth="1"/>
    <col min="2" max="2" width="9" style="59" customWidth="1"/>
    <col min="3" max="3" width="21" style="1" bestFit="1" customWidth="1"/>
    <col min="4" max="4" width="13.140625" style="1" bestFit="1" customWidth="1"/>
    <col min="5" max="5" width="39.140625" style="1" bestFit="1" customWidth="1"/>
    <col min="6" max="6" width="7.140625" style="60" customWidth="1"/>
    <col min="7" max="7" width="7.85546875" style="60" bestFit="1" customWidth="1"/>
    <col min="8" max="8" width="8.42578125" style="61" bestFit="1" customWidth="1"/>
    <col min="9" max="10" width="7.85546875" style="62" customWidth="1"/>
    <col min="11" max="11" width="7.85546875" style="63" customWidth="1"/>
    <col min="12" max="15" width="7.85546875" style="62" customWidth="1"/>
    <col min="16" max="16" width="7.85546875" style="64" customWidth="1"/>
    <col min="17" max="17" width="7.85546875" style="65" customWidth="1"/>
    <col min="18" max="18" width="7.85546875" style="66" customWidth="1"/>
    <col min="19" max="19" width="3.5703125" style="1" customWidth="1"/>
    <col min="20" max="20" width="3.5703125" style="67" customWidth="1"/>
    <col min="21" max="21" width="3.5703125" style="68" customWidth="1"/>
    <col min="22" max="22" width="3.5703125" style="284" customWidth="1"/>
    <col min="23" max="23" width="3.5703125" style="68" customWidth="1"/>
    <col min="24" max="24" width="3.5703125" style="1" customWidth="1"/>
    <col min="25" max="25" width="3.5703125" style="67" customWidth="1"/>
    <col min="26" max="26" width="3.5703125" style="68" customWidth="1"/>
    <col min="27" max="27" width="3.5703125" style="284" customWidth="1"/>
    <col min="28" max="28" width="3.5703125" style="67" customWidth="1"/>
    <col min="29" max="29" width="3.5703125" style="1" customWidth="1"/>
    <col min="30" max="30" width="3.5703125" style="67" customWidth="1"/>
    <col min="31" max="31" width="3.5703125" style="68" customWidth="1"/>
    <col min="32" max="32" width="3.5703125" style="1" customWidth="1"/>
    <col min="33" max="33" width="3.5703125" style="67" customWidth="1"/>
    <col min="34" max="34" width="3.5703125" style="68" customWidth="1"/>
    <col min="35" max="36" width="3.5703125" style="1" customWidth="1"/>
    <col min="37" max="37" width="3.5703125" style="284" bestFit="1" customWidth="1"/>
    <col min="38" max="38" width="3.5703125" style="1" customWidth="1"/>
    <col min="39" max="39" width="3.5703125" style="67" bestFit="1" customWidth="1"/>
    <col min="40" max="40" width="3.5703125" style="68" bestFit="1" customWidth="1"/>
    <col min="41" max="41" width="3.5703125" style="284" bestFit="1" customWidth="1"/>
    <col min="42" max="42" width="3.5703125" style="1" customWidth="1"/>
    <col min="43" max="43" width="3.5703125" style="68" customWidth="1"/>
    <col min="44" max="44" width="3.5703125" style="67" bestFit="1" customWidth="1"/>
    <col min="45" max="45" width="3.7109375" style="67" bestFit="1" customWidth="1"/>
    <col min="46" max="16384" width="8.85546875" style="1"/>
  </cols>
  <sheetData>
    <row r="1" spans="1:45" ht="124.9" customHeight="1" x14ac:dyDescent="0.25">
      <c r="A1" s="233" t="s">
        <v>0</v>
      </c>
      <c r="B1" s="234" t="s">
        <v>1</v>
      </c>
      <c r="C1" s="234" t="s">
        <v>2</v>
      </c>
      <c r="D1" s="235" t="s">
        <v>3</v>
      </c>
      <c r="E1" s="235" t="s">
        <v>4</v>
      </c>
      <c r="F1" s="237" t="s">
        <v>5</v>
      </c>
      <c r="G1" s="238" t="s">
        <v>921</v>
      </c>
      <c r="H1" s="239" t="s">
        <v>6</v>
      </c>
      <c r="I1" s="240" t="s">
        <v>923</v>
      </c>
      <c r="J1" s="241" t="s">
        <v>7</v>
      </c>
      <c r="K1" s="242" t="s">
        <v>924</v>
      </c>
      <c r="L1" s="243" t="s">
        <v>792</v>
      </c>
      <c r="M1" s="240" t="s">
        <v>925</v>
      </c>
      <c r="N1" s="244" t="s">
        <v>926</v>
      </c>
      <c r="O1" s="245" t="s">
        <v>927</v>
      </c>
      <c r="P1" s="246" t="s">
        <v>947</v>
      </c>
      <c r="Q1" s="247" t="s">
        <v>929</v>
      </c>
      <c r="R1" s="248" t="s">
        <v>948</v>
      </c>
      <c r="S1" s="302" t="s">
        <v>932</v>
      </c>
      <c r="T1" s="250" t="s">
        <v>933</v>
      </c>
      <c r="U1" s="251" t="s">
        <v>934</v>
      </c>
      <c r="V1" s="258" t="s">
        <v>990</v>
      </c>
      <c r="W1" s="251" t="s">
        <v>931</v>
      </c>
      <c r="X1" s="252" t="s">
        <v>833</v>
      </c>
      <c r="Y1" s="250" t="s">
        <v>8</v>
      </c>
      <c r="Z1" s="251" t="s">
        <v>9</v>
      </c>
      <c r="AA1" s="285" t="s">
        <v>10</v>
      </c>
      <c r="AB1" s="253" t="s">
        <v>937</v>
      </c>
      <c r="AC1" s="303" t="s">
        <v>936</v>
      </c>
      <c r="AD1" s="253" t="s">
        <v>938</v>
      </c>
      <c r="AE1" s="255" t="s">
        <v>858</v>
      </c>
      <c r="AF1" s="256" t="s">
        <v>861</v>
      </c>
      <c r="AG1" s="250" t="s">
        <v>939</v>
      </c>
      <c r="AH1" s="251" t="s">
        <v>940</v>
      </c>
      <c r="AI1" s="304" t="s">
        <v>943</v>
      </c>
      <c r="AJ1" s="304" t="s">
        <v>942</v>
      </c>
      <c r="AK1" s="258" t="s">
        <v>941</v>
      </c>
      <c r="AL1" s="305" t="s">
        <v>888</v>
      </c>
      <c r="AM1" s="250" t="s">
        <v>11</v>
      </c>
      <c r="AN1" s="251" t="s">
        <v>12</v>
      </c>
      <c r="AO1" s="258" t="s">
        <v>13</v>
      </c>
      <c r="AP1" s="256" t="s">
        <v>944</v>
      </c>
      <c r="AQ1" s="251" t="s">
        <v>945</v>
      </c>
      <c r="AR1" s="250" t="s">
        <v>946</v>
      </c>
      <c r="AS1" s="260" t="s">
        <v>14</v>
      </c>
    </row>
    <row r="2" spans="1:45" x14ac:dyDescent="0.25">
      <c r="A2" s="49" t="s">
        <v>723</v>
      </c>
      <c r="B2" s="49" t="s">
        <v>35</v>
      </c>
      <c r="C2" s="44" t="s">
        <v>734</v>
      </c>
      <c r="D2" s="44" t="s">
        <v>735</v>
      </c>
      <c r="E2" s="44" t="s">
        <v>155</v>
      </c>
      <c r="F2" s="129">
        <f>SUMPRODUCT(($A:$A=racers3[[#This Row],[Cat]])*($G:$G&gt;racers3[[#This Row],[2018 ARC Series Points]]))+1</f>
        <v>1</v>
      </c>
      <c r="G2" s="132">
        <f t="shared" ref="G2:G37" si="0">SUM(O2,P2,R2)</f>
        <v>55</v>
      </c>
      <c r="H2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30</v>
      </c>
      <c r="I2" s="143">
        <v>0</v>
      </c>
      <c r="J2" s="8">
        <v>0</v>
      </c>
      <c r="K2" s="57">
        <v>33</v>
      </c>
      <c r="L2" s="142">
        <v>0</v>
      </c>
      <c r="M2" s="130">
        <v>0</v>
      </c>
      <c r="N2" s="32">
        <v>0</v>
      </c>
      <c r="O2" s="10">
        <f t="shared" ref="O2:O37" si="1">SUM(Q2,S2,X2,AC2,AF2,AI2,AJ2,AL2,AP2)</f>
        <v>40</v>
      </c>
      <c r="P2" s="11">
        <f t="shared" ref="P2:P37" si="2">SUM(T2,Y2,AB2,AD2,AG2,AM2,AR2,AS2)</f>
        <v>15</v>
      </c>
      <c r="Q2" s="12">
        <f t="shared" ref="Q2:Q37" si="3">SUM(U2,W2,Z2,AE2,AH2,AN2, AQ2)</f>
        <v>20</v>
      </c>
      <c r="R2" s="13">
        <f t="shared" ref="R2:R37" si="4">SUM(V2,AA2,AK2,AO2,)</f>
        <v>0</v>
      </c>
      <c r="S2" s="14">
        <v>20</v>
      </c>
      <c r="T2" s="45">
        <v>15</v>
      </c>
      <c r="U2" s="46">
        <v>20</v>
      </c>
      <c r="V2" s="283"/>
      <c r="W2" s="46"/>
      <c r="X2" s="44"/>
      <c r="Y2" s="45"/>
      <c r="Z2" s="46"/>
      <c r="AA2" s="283"/>
      <c r="AB2" s="45"/>
      <c r="AC2" s="44"/>
      <c r="AD2" s="45"/>
      <c r="AE2" s="46"/>
      <c r="AF2" s="44"/>
      <c r="AG2" s="45"/>
      <c r="AH2" s="46"/>
      <c r="AI2" s="44"/>
      <c r="AJ2" s="44"/>
      <c r="AK2" s="283"/>
      <c r="AL2" s="44"/>
      <c r="AM2" s="45"/>
      <c r="AN2" s="46"/>
      <c r="AO2" s="283"/>
      <c r="AP2" s="44"/>
      <c r="AQ2" s="46"/>
      <c r="AR2" s="45"/>
      <c r="AS2" s="45"/>
    </row>
    <row r="3" spans="1:45" x14ac:dyDescent="0.25">
      <c r="A3" s="49" t="s">
        <v>723</v>
      </c>
      <c r="B3" s="49" t="s">
        <v>16</v>
      </c>
      <c r="C3" s="44" t="s">
        <v>972</v>
      </c>
      <c r="D3" s="44" t="s">
        <v>973</v>
      </c>
      <c r="E3" s="44" t="s">
        <v>86</v>
      </c>
      <c r="F3" s="129">
        <f>SUMPRODUCT(($A:$A=racers3[[#This Row],[Cat]])*($G:$G&gt;racers3[[#This Row],[2018 ARC Series Points]]))+1</f>
        <v>2</v>
      </c>
      <c r="G3" s="132">
        <f t="shared" si="0"/>
        <v>50</v>
      </c>
      <c r="H3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30</v>
      </c>
      <c r="I3" s="143">
        <v>0</v>
      </c>
      <c r="J3" s="8">
        <v>0</v>
      </c>
      <c r="K3" s="57">
        <v>0</v>
      </c>
      <c r="L3" s="142">
        <v>0</v>
      </c>
      <c r="M3" s="130">
        <v>0</v>
      </c>
      <c r="N3" s="32">
        <v>0</v>
      </c>
      <c r="O3" s="10">
        <f t="shared" si="1"/>
        <v>30</v>
      </c>
      <c r="P3" s="11">
        <f t="shared" si="2"/>
        <v>20</v>
      </c>
      <c r="Q3" s="12">
        <f t="shared" si="3"/>
        <v>15</v>
      </c>
      <c r="R3" s="13">
        <f t="shared" si="4"/>
        <v>0</v>
      </c>
      <c r="S3" s="14">
        <v>15</v>
      </c>
      <c r="T3" s="45">
        <v>20</v>
      </c>
      <c r="U3" s="46">
        <v>15</v>
      </c>
      <c r="V3" s="283"/>
      <c r="W3" s="46"/>
      <c r="X3" s="44"/>
      <c r="Y3" s="45"/>
      <c r="Z3" s="46"/>
      <c r="AA3" s="283"/>
      <c r="AB3" s="45"/>
      <c r="AC3" s="44"/>
      <c r="AD3" s="45"/>
      <c r="AE3" s="46"/>
      <c r="AF3" s="44"/>
      <c r="AG3" s="45"/>
      <c r="AH3" s="46"/>
      <c r="AI3" s="44"/>
      <c r="AJ3" s="44"/>
      <c r="AK3" s="283"/>
      <c r="AL3" s="44"/>
      <c r="AM3" s="45"/>
      <c r="AN3" s="46"/>
      <c r="AO3" s="283"/>
      <c r="AP3" s="44"/>
      <c r="AQ3" s="46"/>
      <c r="AR3" s="45"/>
      <c r="AS3" s="45"/>
    </row>
    <row r="4" spans="1:45" x14ac:dyDescent="0.25">
      <c r="A4" s="49" t="s">
        <v>723</v>
      </c>
      <c r="B4" s="49" t="s">
        <v>35</v>
      </c>
      <c r="C4" s="44" t="s">
        <v>816</v>
      </c>
      <c r="D4" s="44" t="s">
        <v>817</v>
      </c>
      <c r="E4" s="44" t="s">
        <v>86</v>
      </c>
      <c r="F4" s="129">
        <f>SUMPRODUCT(($A:$A=racers3[[#This Row],[Cat]])*($G:$G&gt;racers3[[#This Row],[2018 ARC Series Points]]))+1</f>
        <v>3</v>
      </c>
      <c r="G4" s="132">
        <f t="shared" si="0"/>
        <v>30</v>
      </c>
      <c r="H4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30</v>
      </c>
      <c r="I4" s="143">
        <v>0</v>
      </c>
      <c r="J4" s="8">
        <v>0</v>
      </c>
      <c r="K4" s="57">
        <v>42</v>
      </c>
      <c r="L4" s="142">
        <v>0</v>
      </c>
      <c r="M4" s="130">
        <v>0</v>
      </c>
      <c r="N4" s="32">
        <v>0</v>
      </c>
      <c r="O4" s="10">
        <f t="shared" si="1"/>
        <v>20</v>
      </c>
      <c r="P4" s="11">
        <f t="shared" si="2"/>
        <v>10</v>
      </c>
      <c r="Q4" s="12">
        <f t="shared" si="3"/>
        <v>10</v>
      </c>
      <c r="R4" s="13">
        <f t="shared" si="4"/>
        <v>0</v>
      </c>
      <c r="S4" s="14">
        <v>10</v>
      </c>
      <c r="T4" s="45">
        <v>10</v>
      </c>
      <c r="U4" s="46">
        <v>10</v>
      </c>
      <c r="V4" s="283"/>
      <c r="W4" s="46"/>
      <c r="X4" s="44"/>
      <c r="Y4" s="45"/>
      <c r="Z4" s="46"/>
      <c r="AA4" s="283"/>
      <c r="AB4" s="45"/>
      <c r="AC4" s="44"/>
      <c r="AD4" s="45"/>
      <c r="AE4" s="46"/>
      <c r="AF4" s="44"/>
      <c r="AG4" s="45"/>
      <c r="AH4" s="46"/>
      <c r="AI4" s="44"/>
      <c r="AJ4" s="44"/>
      <c r="AK4" s="283"/>
      <c r="AL4" s="44"/>
      <c r="AM4" s="45"/>
      <c r="AN4" s="46"/>
      <c r="AO4" s="283"/>
      <c r="AP4" s="44"/>
      <c r="AQ4" s="46"/>
      <c r="AR4" s="45"/>
      <c r="AS4" s="45"/>
    </row>
    <row r="5" spans="1:45" x14ac:dyDescent="0.25">
      <c r="A5" s="49" t="s">
        <v>723</v>
      </c>
      <c r="B5" s="49" t="s">
        <v>35</v>
      </c>
      <c r="C5" s="44" t="s">
        <v>974</v>
      </c>
      <c r="D5" s="44" t="s">
        <v>975</v>
      </c>
      <c r="E5" s="44" t="s">
        <v>86</v>
      </c>
      <c r="F5" s="129">
        <f>SUMPRODUCT(($A:$A=racers3[[#This Row],[Cat]])*($G:$G&gt;racers3[[#This Row],[2018 ARC Series Points]]))+1</f>
        <v>4</v>
      </c>
      <c r="G5" s="132">
        <f t="shared" si="0"/>
        <v>28</v>
      </c>
      <c r="H5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28</v>
      </c>
      <c r="I5" s="143">
        <v>0</v>
      </c>
      <c r="J5" s="8">
        <v>0</v>
      </c>
      <c r="K5" s="57">
        <v>0</v>
      </c>
      <c r="L5" s="142">
        <v>0</v>
      </c>
      <c r="M5" s="130">
        <v>0</v>
      </c>
      <c r="N5" s="32">
        <v>0</v>
      </c>
      <c r="O5" s="10">
        <f t="shared" si="1"/>
        <v>16</v>
      </c>
      <c r="P5" s="11">
        <f t="shared" si="2"/>
        <v>12</v>
      </c>
      <c r="Q5" s="12">
        <f t="shared" si="3"/>
        <v>4</v>
      </c>
      <c r="R5" s="13">
        <f t="shared" si="4"/>
        <v>0</v>
      </c>
      <c r="S5" s="14">
        <v>12</v>
      </c>
      <c r="T5" s="45">
        <v>12</v>
      </c>
      <c r="U5" s="46">
        <v>4</v>
      </c>
      <c r="V5" s="283"/>
      <c r="W5" s="46"/>
      <c r="X5" s="44"/>
      <c r="Y5" s="45"/>
      <c r="Z5" s="46"/>
      <c r="AA5" s="283"/>
      <c r="AB5" s="45"/>
      <c r="AC5" s="44"/>
      <c r="AD5" s="45"/>
      <c r="AE5" s="46"/>
      <c r="AF5" s="44"/>
      <c r="AG5" s="45"/>
      <c r="AH5" s="46"/>
      <c r="AI5" s="44"/>
      <c r="AJ5" s="44"/>
      <c r="AK5" s="283"/>
      <c r="AL5" s="44"/>
      <c r="AM5" s="45"/>
      <c r="AN5" s="46"/>
      <c r="AO5" s="283"/>
      <c r="AP5" s="44"/>
      <c r="AQ5" s="46"/>
      <c r="AR5" s="45"/>
      <c r="AS5" s="45"/>
    </row>
    <row r="6" spans="1:45" x14ac:dyDescent="0.25">
      <c r="A6" s="49" t="s">
        <v>723</v>
      </c>
      <c r="B6" s="49" t="s">
        <v>35</v>
      </c>
      <c r="C6" s="44" t="s">
        <v>976</v>
      </c>
      <c r="D6" s="44" t="s">
        <v>61</v>
      </c>
      <c r="E6" s="44" t="s">
        <v>86</v>
      </c>
      <c r="F6" s="129">
        <f>SUMPRODUCT(($A:$A=racers3[[#This Row],[Cat]])*($G:$G&gt;racers3[[#This Row],[2018 ARC Series Points]]))+1</f>
        <v>5</v>
      </c>
      <c r="G6" s="132">
        <f t="shared" si="0"/>
        <v>22</v>
      </c>
      <c r="H6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22</v>
      </c>
      <c r="I6" s="143">
        <v>0</v>
      </c>
      <c r="J6" s="8">
        <v>0</v>
      </c>
      <c r="K6" s="57">
        <v>0</v>
      </c>
      <c r="L6" s="142">
        <v>0</v>
      </c>
      <c r="M6" s="130">
        <v>0</v>
      </c>
      <c r="N6" s="32">
        <v>0</v>
      </c>
      <c r="O6" s="10">
        <f t="shared" si="1"/>
        <v>16</v>
      </c>
      <c r="P6" s="11">
        <f t="shared" si="2"/>
        <v>6</v>
      </c>
      <c r="Q6" s="12">
        <f t="shared" si="3"/>
        <v>8</v>
      </c>
      <c r="R6" s="13">
        <f t="shared" si="4"/>
        <v>0</v>
      </c>
      <c r="S6" s="14">
        <v>8</v>
      </c>
      <c r="T6" s="45">
        <v>6</v>
      </c>
      <c r="U6" s="46">
        <v>8</v>
      </c>
      <c r="V6" s="283"/>
      <c r="W6" s="46"/>
      <c r="X6" s="44"/>
      <c r="Y6" s="45"/>
      <c r="Z6" s="46"/>
      <c r="AA6" s="283"/>
      <c r="AB6" s="45"/>
      <c r="AC6" s="44"/>
      <c r="AD6" s="45"/>
      <c r="AE6" s="46"/>
      <c r="AF6" s="44"/>
      <c r="AG6" s="45"/>
      <c r="AH6" s="46"/>
      <c r="AI6" s="44"/>
      <c r="AJ6" s="44"/>
      <c r="AK6" s="283"/>
      <c r="AL6" s="44"/>
      <c r="AM6" s="45"/>
      <c r="AN6" s="46"/>
      <c r="AO6" s="283"/>
      <c r="AP6" s="44"/>
      <c r="AQ6" s="46"/>
      <c r="AR6" s="45"/>
      <c r="AS6" s="45"/>
    </row>
    <row r="7" spans="1:45" x14ac:dyDescent="0.25">
      <c r="A7" s="49" t="s">
        <v>723</v>
      </c>
      <c r="B7" s="49" t="s">
        <v>35</v>
      </c>
      <c r="C7" s="44" t="s">
        <v>899</v>
      </c>
      <c r="D7" s="44" t="s">
        <v>434</v>
      </c>
      <c r="E7" s="44" t="s">
        <v>86</v>
      </c>
      <c r="F7" s="129">
        <f>SUMPRODUCT(($A:$A=racers3[[#This Row],[Cat]])*($G:$G&gt;racers3[[#This Row],[2018 ARC Series Points]]))+1</f>
        <v>6</v>
      </c>
      <c r="G7" s="132">
        <f t="shared" si="0"/>
        <v>12</v>
      </c>
      <c r="H7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30</v>
      </c>
      <c r="I7" s="143">
        <v>0</v>
      </c>
      <c r="J7" s="8">
        <v>0</v>
      </c>
      <c r="K7" s="57">
        <v>22</v>
      </c>
      <c r="L7" s="142">
        <v>0</v>
      </c>
      <c r="M7" s="130">
        <v>0</v>
      </c>
      <c r="N7" s="32">
        <v>0</v>
      </c>
      <c r="O7" s="10">
        <f t="shared" si="1"/>
        <v>4</v>
      </c>
      <c r="P7" s="11">
        <f t="shared" si="2"/>
        <v>8</v>
      </c>
      <c r="Q7" s="12">
        <f t="shared" si="3"/>
        <v>0</v>
      </c>
      <c r="R7" s="13">
        <f t="shared" si="4"/>
        <v>0</v>
      </c>
      <c r="S7" s="14">
        <v>4</v>
      </c>
      <c r="T7" s="45">
        <v>8</v>
      </c>
      <c r="U7" s="46"/>
      <c r="V7" s="283"/>
      <c r="W7" s="46"/>
      <c r="X7" s="44"/>
      <c r="Y7" s="45"/>
      <c r="Z7" s="46"/>
      <c r="AA7" s="283"/>
      <c r="AB7" s="45"/>
      <c r="AC7" s="44"/>
      <c r="AD7" s="45"/>
      <c r="AE7" s="46"/>
      <c r="AF7" s="44"/>
      <c r="AG7" s="45"/>
      <c r="AH7" s="46"/>
      <c r="AI7" s="44"/>
      <c r="AJ7" s="44"/>
      <c r="AK7" s="283"/>
      <c r="AL7" s="44"/>
      <c r="AM7" s="45"/>
      <c r="AN7" s="46"/>
      <c r="AO7" s="283"/>
      <c r="AP7" s="44"/>
      <c r="AQ7" s="46"/>
      <c r="AR7" s="45"/>
      <c r="AS7" s="45"/>
    </row>
    <row r="8" spans="1:45" x14ac:dyDescent="0.25">
      <c r="A8" s="49" t="s">
        <v>723</v>
      </c>
      <c r="B8" s="49" t="s">
        <v>16</v>
      </c>
      <c r="C8" s="44" t="s">
        <v>986</v>
      </c>
      <c r="D8" s="44" t="s">
        <v>987</v>
      </c>
      <c r="E8" s="44" t="s">
        <v>534</v>
      </c>
      <c r="F8" s="129">
        <f>SUMPRODUCT(($A:$A=racers3[[#This Row],[Cat]])*($G:$G&gt;racers3[[#This Row],[2018 ARC Series Points]]))+1</f>
        <v>6</v>
      </c>
      <c r="G8" s="132">
        <f t="shared" si="0"/>
        <v>12</v>
      </c>
      <c r="H8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12</v>
      </c>
      <c r="I8" s="143">
        <v>0</v>
      </c>
      <c r="J8" s="8">
        <v>0</v>
      </c>
      <c r="K8" s="57">
        <v>0</v>
      </c>
      <c r="L8" s="142">
        <v>0</v>
      </c>
      <c r="M8" s="130">
        <v>0</v>
      </c>
      <c r="N8" s="32">
        <v>0</v>
      </c>
      <c r="O8" s="10">
        <f t="shared" si="1"/>
        <v>12</v>
      </c>
      <c r="P8" s="11">
        <f t="shared" si="2"/>
        <v>0</v>
      </c>
      <c r="Q8" s="12">
        <f t="shared" si="3"/>
        <v>12</v>
      </c>
      <c r="R8" s="13">
        <f t="shared" si="4"/>
        <v>0</v>
      </c>
      <c r="S8" s="14"/>
      <c r="T8" s="45"/>
      <c r="U8" s="46">
        <v>12</v>
      </c>
      <c r="V8" s="283"/>
      <c r="W8" s="46"/>
      <c r="X8" s="44"/>
      <c r="Y8" s="45"/>
      <c r="Z8" s="46"/>
      <c r="AA8" s="283"/>
      <c r="AB8" s="45"/>
      <c r="AC8" s="44"/>
      <c r="AD8" s="45"/>
      <c r="AE8" s="46"/>
      <c r="AF8" s="44"/>
      <c r="AG8" s="45"/>
      <c r="AH8" s="46"/>
      <c r="AI8" s="44"/>
      <c r="AJ8" s="44"/>
      <c r="AK8" s="283"/>
      <c r="AL8" s="44"/>
      <c r="AM8" s="45"/>
      <c r="AN8" s="46"/>
      <c r="AO8" s="283"/>
      <c r="AP8" s="44"/>
      <c r="AQ8" s="46"/>
      <c r="AR8" s="45"/>
      <c r="AS8" s="45"/>
    </row>
    <row r="9" spans="1:45" x14ac:dyDescent="0.25">
      <c r="A9" s="49" t="s">
        <v>723</v>
      </c>
      <c r="B9" s="49" t="s">
        <v>35</v>
      </c>
      <c r="C9" s="44" t="s">
        <v>977</v>
      </c>
      <c r="D9" s="44" t="s">
        <v>978</v>
      </c>
      <c r="E9" s="44" t="s">
        <v>86</v>
      </c>
      <c r="F9" s="129">
        <f>SUMPRODUCT(($A:$A=racers3[[#This Row],[Cat]])*($G:$G&gt;racers3[[#This Row],[2018 ARC Series Points]]))+1</f>
        <v>8</v>
      </c>
      <c r="G9" s="132">
        <f t="shared" si="0"/>
        <v>6</v>
      </c>
      <c r="H9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6</v>
      </c>
      <c r="I9" s="143">
        <v>0</v>
      </c>
      <c r="J9" s="8">
        <v>0</v>
      </c>
      <c r="K9" s="57">
        <v>0</v>
      </c>
      <c r="L9" s="142">
        <v>0</v>
      </c>
      <c r="M9" s="130">
        <v>0</v>
      </c>
      <c r="N9" s="32">
        <v>0</v>
      </c>
      <c r="O9" s="10">
        <f t="shared" si="1"/>
        <v>6</v>
      </c>
      <c r="P9" s="11">
        <f t="shared" si="2"/>
        <v>0</v>
      </c>
      <c r="Q9" s="12">
        <f t="shared" si="3"/>
        <v>0</v>
      </c>
      <c r="R9" s="13">
        <f t="shared" si="4"/>
        <v>0</v>
      </c>
      <c r="S9" s="14">
        <v>6</v>
      </c>
      <c r="T9" s="45"/>
      <c r="U9" s="46"/>
      <c r="V9" s="283"/>
      <c r="W9" s="46"/>
      <c r="X9" s="44"/>
      <c r="Y9" s="45"/>
      <c r="Z9" s="46"/>
      <c r="AA9" s="283"/>
      <c r="AB9" s="45"/>
      <c r="AC9" s="44"/>
      <c r="AD9" s="45"/>
      <c r="AE9" s="46"/>
      <c r="AF9" s="44"/>
      <c r="AG9" s="45"/>
      <c r="AH9" s="46"/>
      <c r="AI9" s="44"/>
      <c r="AJ9" s="44"/>
      <c r="AK9" s="283"/>
      <c r="AL9" s="44"/>
      <c r="AM9" s="45"/>
      <c r="AN9" s="46"/>
      <c r="AO9" s="283"/>
      <c r="AP9" s="44"/>
      <c r="AQ9" s="46"/>
      <c r="AR9" s="45"/>
      <c r="AS9" s="45"/>
    </row>
    <row r="10" spans="1:45" x14ac:dyDescent="0.25">
      <c r="A10" s="49" t="s">
        <v>723</v>
      </c>
      <c r="B10" s="49" t="s">
        <v>35</v>
      </c>
      <c r="C10" s="44" t="s">
        <v>914</v>
      </c>
      <c r="D10" s="44" t="s">
        <v>915</v>
      </c>
      <c r="E10" s="44" t="s">
        <v>86</v>
      </c>
      <c r="F10" s="129">
        <f>SUMPRODUCT(($A:$A=racers3[[#This Row],[Cat]])*($G:$G&gt;racers3[[#This Row],[2018 ARC Series Points]]))+1</f>
        <v>8</v>
      </c>
      <c r="G10" s="132">
        <f t="shared" si="0"/>
        <v>6</v>
      </c>
      <c r="H10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21</v>
      </c>
      <c r="I10" s="143">
        <v>0</v>
      </c>
      <c r="J10" s="8">
        <v>0</v>
      </c>
      <c r="K10" s="57">
        <v>15</v>
      </c>
      <c r="L10" s="142">
        <v>0</v>
      </c>
      <c r="M10" s="130">
        <v>0</v>
      </c>
      <c r="N10" s="32">
        <v>0</v>
      </c>
      <c r="O10" s="10">
        <f t="shared" si="1"/>
        <v>6</v>
      </c>
      <c r="P10" s="11">
        <f t="shared" si="2"/>
        <v>0</v>
      </c>
      <c r="Q10" s="12">
        <f t="shared" si="3"/>
        <v>6</v>
      </c>
      <c r="R10" s="13">
        <f t="shared" si="4"/>
        <v>0</v>
      </c>
      <c r="S10" s="14"/>
      <c r="T10" s="45"/>
      <c r="U10" s="46">
        <v>6</v>
      </c>
      <c r="V10" s="283"/>
      <c r="W10" s="46"/>
      <c r="X10" s="44"/>
      <c r="Y10" s="45"/>
      <c r="Z10" s="46"/>
      <c r="AA10" s="283"/>
      <c r="AB10" s="45"/>
      <c r="AC10" s="44"/>
      <c r="AD10" s="45"/>
      <c r="AE10" s="46"/>
      <c r="AF10" s="44"/>
      <c r="AG10" s="45"/>
      <c r="AH10" s="46"/>
      <c r="AI10" s="44"/>
      <c r="AJ10" s="44"/>
      <c r="AK10" s="283"/>
      <c r="AL10" s="44"/>
      <c r="AM10" s="45"/>
      <c r="AN10" s="46"/>
      <c r="AO10" s="283"/>
      <c r="AP10" s="44"/>
      <c r="AQ10" s="46"/>
      <c r="AR10" s="45"/>
      <c r="AS10" s="45"/>
    </row>
    <row r="11" spans="1:45" x14ac:dyDescent="0.25">
      <c r="A11" s="49" t="s">
        <v>723</v>
      </c>
      <c r="B11" s="49" t="s">
        <v>16</v>
      </c>
      <c r="C11" s="44" t="s">
        <v>420</v>
      </c>
      <c r="D11" s="44" t="s">
        <v>979</v>
      </c>
      <c r="E11" s="44" t="s">
        <v>67</v>
      </c>
      <c r="F11" s="129">
        <f>SUMPRODUCT(($A:$A=racers3[[#This Row],[Cat]])*($G:$G&gt;racers3[[#This Row],[2018 ARC Series Points]]))+1</f>
        <v>10</v>
      </c>
      <c r="G11" s="132">
        <f t="shared" si="0"/>
        <v>4</v>
      </c>
      <c r="H11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4</v>
      </c>
      <c r="I11" s="143">
        <v>0</v>
      </c>
      <c r="J11" s="8">
        <v>0</v>
      </c>
      <c r="K11" s="57">
        <v>0</v>
      </c>
      <c r="L11" s="142">
        <v>0</v>
      </c>
      <c r="M11" s="130">
        <v>0</v>
      </c>
      <c r="N11" s="32">
        <v>0</v>
      </c>
      <c r="O11" s="10">
        <f t="shared" si="1"/>
        <v>2</v>
      </c>
      <c r="P11" s="11">
        <f t="shared" si="2"/>
        <v>2</v>
      </c>
      <c r="Q11" s="12">
        <f t="shared" si="3"/>
        <v>0</v>
      </c>
      <c r="R11" s="13">
        <f t="shared" si="4"/>
        <v>0</v>
      </c>
      <c r="S11" s="14">
        <v>2</v>
      </c>
      <c r="T11" s="45">
        <v>2</v>
      </c>
      <c r="U11" s="46"/>
      <c r="V11" s="283"/>
      <c r="W11" s="46"/>
      <c r="X11" s="44"/>
      <c r="Y11" s="45"/>
      <c r="Z11" s="46"/>
      <c r="AA11" s="283"/>
      <c r="AB11" s="45"/>
      <c r="AC11" s="44"/>
      <c r="AD11" s="45"/>
      <c r="AE11" s="46"/>
      <c r="AF11" s="44"/>
      <c r="AG11" s="45"/>
      <c r="AH11" s="46"/>
      <c r="AI11" s="44"/>
      <c r="AJ11" s="44"/>
      <c r="AK11" s="283"/>
      <c r="AL11" s="44"/>
      <c r="AM11" s="45"/>
      <c r="AN11" s="46"/>
      <c r="AO11" s="283"/>
      <c r="AP11" s="44"/>
      <c r="AQ11" s="46"/>
      <c r="AR11" s="45"/>
      <c r="AS11" s="45"/>
    </row>
    <row r="12" spans="1:45" x14ac:dyDescent="0.25">
      <c r="A12" s="49" t="s">
        <v>723</v>
      </c>
      <c r="B12" s="49" t="s">
        <v>35</v>
      </c>
      <c r="C12" s="44" t="s">
        <v>818</v>
      </c>
      <c r="D12" s="44" t="s">
        <v>139</v>
      </c>
      <c r="E12" s="44" t="s">
        <v>86</v>
      </c>
      <c r="F12" s="129">
        <f>SUMPRODUCT(($A:$A=racers3[[#This Row],[Cat]])*($G:$G&gt;racers3[[#This Row],[2018 ARC Series Points]]))+1</f>
        <v>10</v>
      </c>
      <c r="G12" s="132">
        <f t="shared" si="0"/>
        <v>4</v>
      </c>
      <c r="H12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6</v>
      </c>
      <c r="I12" s="143">
        <v>0</v>
      </c>
      <c r="J12" s="8">
        <v>0</v>
      </c>
      <c r="K12" s="57">
        <v>2</v>
      </c>
      <c r="L12" s="142">
        <v>0</v>
      </c>
      <c r="M12" s="130">
        <v>0</v>
      </c>
      <c r="N12" s="32">
        <v>0</v>
      </c>
      <c r="O12" s="10">
        <f t="shared" si="1"/>
        <v>0</v>
      </c>
      <c r="P12" s="11">
        <f t="shared" si="2"/>
        <v>4</v>
      </c>
      <c r="Q12" s="12">
        <f t="shared" si="3"/>
        <v>0</v>
      </c>
      <c r="R12" s="13">
        <f t="shared" si="4"/>
        <v>0</v>
      </c>
      <c r="S12" s="14"/>
      <c r="T12" s="45">
        <v>4</v>
      </c>
      <c r="U12" s="46"/>
      <c r="V12" s="283"/>
      <c r="W12" s="46"/>
      <c r="X12" s="44"/>
      <c r="Y12" s="45"/>
      <c r="Z12" s="46"/>
      <c r="AA12" s="283"/>
      <c r="AB12" s="45"/>
      <c r="AC12" s="44"/>
      <c r="AD12" s="45"/>
      <c r="AE12" s="46"/>
      <c r="AF12" s="44"/>
      <c r="AG12" s="45"/>
      <c r="AH12" s="46"/>
      <c r="AI12" s="44"/>
      <c r="AJ12" s="44"/>
      <c r="AK12" s="283"/>
      <c r="AL12" s="44"/>
      <c r="AM12" s="45"/>
      <c r="AN12" s="46"/>
      <c r="AO12" s="283"/>
      <c r="AP12" s="44"/>
      <c r="AQ12" s="46"/>
      <c r="AR12" s="45"/>
      <c r="AS12" s="45"/>
    </row>
    <row r="13" spans="1:45" x14ac:dyDescent="0.25">
      <c r="A13" s="49" t="s">
        <v>723</v>
      </c>
      <c r="B13" s="49" t="s">
        <v>16</v>
      </c>
      <c r="C13" s="44" t="s">
        <v>988</v>
      </c>
      <c r="D13" s="44" t="s">
        <v>989</v>
      </c>
      <c r="E13" s="44" t="s">
        <v>86</v>
      </c>
      <c r="F13" s="129">
        <f>SUMPRODUCT(($A:$A=racers3[[#This Row],[Cat]])*($G:$G&gt;racers3[[#This Row],[2018 ARC Series Points]]))+1</f>
        <v>12</v>
      </c>
      <c r="G13" s="132">
        <f t="shared" si="0"/>
        <v>2</v>
      </c>
      <c r="H13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2</v>
      </c>
      <c r="I13" s="143">
        <v>0</v>
      </c>
      <c r="J13" s="8">
        <v>0</v>
      </c>
      <c r="K13" s="57">
        <v>0</v>
      </c>
      <c r="L13" s="142">
        <v>0</v>
      </c>
      <c r="M13" s="130">
        <v>0</v>
      </c>
      <c r="N13" s="32">
        <v>0</v>
      </c>
      <c r="O13" s="10">
        <f t="shared" si="1"/>
        <v>2</v>
      </c>
      <c r="P13" s="11">
        <f t="shared" si="2"/>
        <v>0</v>
      </c>
      <c r="Q13" s="12">
        <f t="shared" si="3"/>
        <v>2</v>
      </c>
      <c r="R13" s="13">
        <f t="shared" si="4"/>
        <v>0</v>
      </c>
      <c r="S13" s="14"/>
      <c r="T13" s="45"/>
      <c r="U13" s="46">
        <v>2</v>
      </c>
      <c r="V13" s="283"/>
      <c r="W13" s="46"/>
      <c r="X13" s="44"/>
      <c r="Y13" s="45"/>
      <c r="Z13" s="46"/>
      <c r="AA13" s="283"/>
      <c r="AB13" s="45"/>
      <c r="AC13" s="44"/>
      <c r="AD13" s="45"/>
      <c r="AE13" s="46"/>
      <c r="AF13" s="44"/>
      <c r="AG13" s="45"/>
      <c r="AH13" s="46"/>
      <c r="AI13" s="44"/>
      <c r="AJ13" s="44"/>
      <c r="AK13" s="283"/>
      <c r="AL13" s="44"/>
      <c r="AM13" s="45"/>
      <c r="AN13" s="46"/>
      <c r="AO13" s="283"/>
      <c r="AP13" s="44"/>
      <c r="AQ13" s="46"/>
      <c r="AR13" s="45"/>
      <c r="AS13" s="45"/>
    </row>
    <row r="14" spans="1:45" x14ac:dyDescent="0.25">
      <c r="A14" s="49" t="s">
        <v>723</v>
      </c>
      <c r="B14" s="49" t="s">
        <v>35</v>
      </c>
      <c r="C14" s="44" t="s">
        <v>764</v>
      </c>
      <c r="D14" s="44" t="s">
        <v>785</v>
      </c>
      <c r="E14" s="44" t="s">
        <v>86</v>
      </c>
      <c r="F14" s="129">
        <f>SUMPRODUCT(($A:$A=racers3[[#This Row],[Cat]])*($G:$G&gt;racers3[[#This Row],[2018 ARC Series Points]]))+1</f>
        <v>13</v>
      </c>
      <c r="G14" s="132">
        <f t="shared" si="0"/>
        <v>0</v>
      </c>
      <c r="H14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30</v>
      </c>
      <c r="I14" s="143">
        <v>0</v>
      </c>
      <c r="J14" s="8">
        <v>0</v>
      </c>
      <c r="K14" s="57">
        <v>48</v>
      </c>
      <c r="L14" s="142">
        <v>12</v>
      </c>
      <c r="M14" s="130">
        <v>0</v>
      </c>
      <c r="N14" s="32">
        <v>0</v>
      </c>
      <c r="O14" s="10">
        <f t="shared" si="1"/>
        <v>0</v>
      </c>
      <c r="P14" s="11">
        <f t="shared" si="2"/>
        <v>0</v>
      </c>
      <c r="Q14" s="12">
        <f t="shared" si="3"/>
        <v>0</v>
      </c>
      <c r="R14" s="13">
        <f t="shared" si="4"/>
        <v>0</v>
      </c>
      <c r="S14" s="14"/>
      <c r="T14" s="45"/>
      <c r="U14" s="46"/>
      <c r="V14" s="283"/>
      <c r="W14" s="46"/>
      <c r="X14" s="44"/>
      <c r="Y14" s="45"/>
      <c r="Z14" s="46"/>
      <c r="AA14" s="283"/>
      <c r="AB14" s="45"/>
      <c r="AC14" s="44"/>
      <c r="AD14" s="45"/>
      <c r="AE14" s="46"/>
      <c r="AF14" s="44"/>
      <c r="AG14" s="45"/>
      <c r="AH14" s="46"/>
      <c r="AI14" s="44"/>
      <c r="AJ14" s="44"/>
      <c r="AK14" s="283"/>
      <c r="AL14" s="44"/>
      <c r="AM14" s="45"/>
      <c r="AN14" s="46"/>
      <c r="AO14" s="283"/>
      <c r="AP14" s="44"/>
      <c r="AQ14" s="46"/>
      <c r="AR14" s="45"/>
      <c r="AS14" s="45"/>
    </row>
    <row r="15" spans="1:45" x14ac:dyDescent="0.25">
      <c r="A15" s="49" t="s">
        <v>723</v>
      </c>
      <c r="B15" s="49" t="s">
        <v>35</v>
      </c>
      <c r="C15" s="44" t="s">
        <v>736</v>
      </c>
      <c r="D15" s="44" t="s">
        <v>737</v>
      </c>
      <c r="E15" s="44" t="s">
        <v>30</v>
      </c>
      <c r="F15" s="182">
        <f>SUMPRODUCT(($A:$A=racers3[[#This Row],[Cat]])*($G:$G&gt;racers3[[#This Row],[2018 ARC Series Points]]))+1</f>
        <v>13</v>
      </c>
      <c r="G15" s="132">
        <f t="shared" si="0"/>
        <v>0</v>
      </c>
      <c r="H15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30</v>
      </c>
      <c r="I15" s="143">
        <v>0</v>
      </c>
      <c r="J15" s="8">
        <v>0</v>
      </c>
      <c r="K15" s="57">
        <v>26</v>
      </c>
      <c r="L15" s="142">
        <v>15</v>
      </c>
      <c r="M15" s="130">
        <v>0</v>
      </c>
      <c r="N15" s="32">
        <v>0</v>
      </c>
      <c r="O15" s="10">
        <f t="shared" si="1"/>
        <v>0</v>
      </c>
      <c r="P15" s="11">
        <f t="shared" si="2"/>
        <v>0</v>
      </c>
      <c r="Q15" s="12">
        <f t="shared" si="3"/>
        <v>0</v>
      </c>
      <c r="R15" s="13">
        <f t="shared" si="4"/>
        <v>0</v>
      </c>
      <c r="S15" s="14"/>
      <c r="T15" s="45"/>
      <c r="U15" s="46"/>
      <c r="V15" s="283"/>
      <c r="W15" s="46"/>
      <c r="X15" s="44"/>
      <c r="Y15" s="45"/>
      <c r="Z15" s="46"/>
      <c r="AA15" s="283"/>
      <c r="AB15" s="45"/>
      <c r="AC15" s="44"/>
      <c r="AD15" s="45"/>
      <c r="AE15" s="46"/>
      <c r="AF15" s="44"/>
      <c r="AG15" s="45"/>
      <c r="AH15" s="46"/>
      <c r="AI15" s="44"/>
      <c r="AJ15" s="44"/>
      <c r="AK15" s="283"/>
      <c r="AL15" s="44"/>
      <c r="AM15" s="45"/>
      <c r="AN15" s="46"/>
      <c r="AO15" s="283"/>
      <c r="AP15" s="44"/>
      <c r="AQ15" s="46"/>
      <c r="AR15" s="45"/>
      <c r="AS15" s="45"/>
    </row>
    <row r="16" spans="1:45" x14ac:dyDescent="0.25">
      <c r="A16" s="49" t="s">
        <v>723</v>
      </c>
      <c r="B16" s="49" t="s">
        <v>35</v>
      </c>
      <c r="C16" s="44" t="s">
        <v>815</v>
      </c>
      <c r="D16" s="44" t="s">
        <v>44</v>
      </c>
      <c r="E16" s="44" t="s">
        <v>47</v>
      </c>
      <c r="F16" s="182">
        <f>SUMPRODUCT(($A:$A=racers3[[#This Row],[Cat]])*($G:$G&gt;racers3[[#This Row],[2018 ARC Series Points]]))+1</f>
        <v>13</v>
      </c>
      <c r="G16" s="132">
        <f t="shared" si="0"/>
        <v>0</v>
      </c>
      <c r="H16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30</v>
      </c>
      <c r="I16" s="143">
        <v>0</v>
      </c>
      <c r="J16" s="8">
        <v>0</v>
      </c>
      <c r="K16" s="57">
        <v>33</v>
      </c>
      <c r="L16" s="142">
        <v>2</v>
      </c>
      <c r="M16" s="130">
        <v>0</v>
      </c>
      <c r="N16" s="32">
        <v>0</v>
      </c>
      <c r="O16" s="10">
        <f t="shared" si="1"/>
        <v>0</v>
      </c>
      <c r="P16" s="11">
        <f t="shared" si="2"/>
        <v>0</v>
      </c>
      <c r="Q16" s="12">
        <f t="shared" si="3"/>
        <v>0</v>
      </c>
      <c r="R16" s="13">
        <f t="shared" si="4"/>
        <v>0</v>
      </c>
      <c r="S16" s="14"/>
      <c r="T16" s="45"/>
      <c r="U16" s="46"/>
      <c r="V16" s="283"/>
      <c r="W16" s="46"/>
      <c r="X16" s="44"/>
      <c r="Y16" s="45"/>
      <c r="Z16" s="46"/>
      <c r="AA16" s="283"/>
      <c r="AB16" s="45"/>
      <c r="AC16" s="44"/>
      <c r="AD16" s="45"/>
      <c r="AE16" s="46"/>
      <c r="AF16" s="44"/>
      <c r="AG16" s="45"/>
      <c r="AH16" s="46"/>
      <c r="AI16" s="44"/>
      <c r="AJ16" s="44"/>
      <c r="AK16" s="283"/>
      <c r="AL16" s="44"/>
      <c r="AM16" s="45"/>
      <c r="AN16" s="46"/>
      <c r="AO16" s="283"/>
      <c r="AP16" s="44"/>
      <c r="AQ16" s="46"/>
      <c r="AR16" s="45"/>
      <c r="AS16" s="45"/>
    </row>
    <row r="17" spans="1:45" x14ac:dyDescent="0.25">
      <c r="A17" s="49" t="s">
        <v>723</v>
      </c>
      <c r="B17" s="49" t="s">
        <v>35</v>
      </c>
      <c r="C17" s="44" t="s">
        <v>831</v>
      </c>
      <c r="D17" s="44" t="s">
        <v>817</v>
      </c>
      <c r="E17" s="44" t="s">
        <v>86</v>
      </c>
      <c r="F17" s="182">
        <f>SUMPRODUCT(($A:$A=racers3[[#This Row],[Cat]])*($G:$G&gt;racers3[[#This Row],[2018 ARC Series Points]]))+1</f>
        <v>13</v>
      </c>
      <c r="G17" s="132">
        <f t="shared" si="0"/>
        <v>0</v>
      </c>
      <c r="H17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30</v>
      </c>
      <c r="I17" s="143">
        <v>0</v>
      </c>
      <c r="J17" s="8">
        <v>0</v>
      </c>
      <c r="K17" s="57">
        <v>18</v>
      </c>
      <c r="L17" s="142">
        <v>20</v>
      </c>
      <c r="M17" s="130">
        <v>0</v>
      </c>
      <c r="N17" s="32">
        <v>0</v>
      </c>
      <c r="O17" s="10">
        <f t="shared" si="1"/>
        <v>0</v>
      </c>
      <c r="P17" s="11">
        <f t="shared" si="2"/>
        <v>0</v>
      </c>
      <c r="Q17" s="12">
        <f t="shared" si="3"/>
        <v>0</v>
      </c>
      <c r="R17" s="13">
        <f t="shared" si="4"/>
        <v>0</v>
      </c>
      <c r="S17" s="14"/>
      <c r="T17" s="45"/>
      <c r="U17" s="46"/>
      <c r="V17" s="283"/>
      <c r="W17" s="46"/>
      <c r="X17" s="44"/>
      <c r="Y17" s="45"/>
      <c r="Z17" s="46"/>
      <c r="AA17" s="283"/>
      <c r="AB17" s="45"/>
      <c r="AC17" s="44"/>
      <c r="AD17" s="45"/>
      <c r="AE17" s="46"/>
      <c r="AF17" s="44"/>
      <c r="AG17" s="45"/>
      <c r="AH17" s="46"/>
      <c r="AI17" s="44"/>
      <c r="AJ17" s="44"/>
      <c r="AK17" s="283"/>
      <c r="AL17" s="44"/>
      <c r="AM17" s="45"/>
      <c r="AN17" s="46"/>
      <c r="AO17" s="283"/>
      <c r="AP17" s="44"/>
      <c r="AQ17" s="46"/>
      <c r="AR17" s="45"/>
      <c r="AS17" s="45"/>
    </row>
    <row r="18" spans="1:45" x14ac:dyDescent="0.25">
      <c r="A18" s="49" t="s">
        <v>723</v>
      </c>
      <c r="B18" s="49" t="s">
        <v>35</v>
      </c>
      <c r="C18" s="44" t="s">
        <v>740</v>
      </c>
      <c r="D18" s="44" t="s">
        <v>733</v>
      </c>
      <c r="E18" s="44" t="s">
        <v>30</v>
      </c>
      <c r="F18" s="182">
        <f>SUMPRODUCT(($A:$A=racers3[[#This Row],[Cat]])*($G:$G&gt;racers3[[#This Row],[2018 ARC Series Points]]))+1</f>
        <v>13</v>
      </c>
      <c r="G18" s="132">
        <f t="shared" si="0"/>
        <v>0</v>
      </c>
      <c r="H18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26</v>
      </c>
      <c r="I18" s="143">
        <v>0</v>
      </c>
      <c r="J18" s="8">
        <v>0</v>
      </c>
      <c r="K18" s="57">
        <v>20</v>
      </c>
      <c r="L18" s="142">
        <v>6</v>
      </c>
      <c r="M18" s="130">
        <v>0</v>
      </c>
      <c r="N18" s="32">
        <v>0</v>
      </c>
      <c r="O18" s="10">
        <f t="shared" si="1"/>
        <v>0</v>
      </c>
      <c r="P18" s="11">
        <f t="shared" si="2"/>
        <v>0</v>
      </c>
      <c r="Q18" s="12">
        <f t="shared" si="3"/>
        <v>0</v>
      </c>
      <c r="R18" s="13">
        <f t="shared" si="4"/>
        <v>0</v>
      </c>
      <c r="S18" s="14"/>
      <c r="T18" s="45"/>
      <c r="U18" s="46"/>
      <c r="V18" s="283"/>
      <c r="W18" s="46"/>
      <c r="X18" s="44"/>
      <c r="Y18" s="45"/>
      <c r="Z18" s="46"/>
      <c r="AA18" s="283"/>
      <c r="AB18" s="45"/>
      <c r="AC18" s="44"/>
      <c r="AD18" s="45"/>
      <c r="AE18" s="46"/>
      <c r="AF18" s="44"/>
      <c r="AG18" s="45"/>
      <c r="AH18" s="46"/>
      <c r="AI18" s="44"/>
      <c r="AJ18" s="44"/>
      <c r="AK18" s="283"/>
      <c r="AL18" s="44"/>
      <c r="AM18" s="45"/>
      <c r="AN18" s="46"/>
      <c r="AO18" s="283"/>
      <c r="AP18" s="44"/>
      <c r="AQ18" s="46"/>
      <c r="AR18" s="45"/>
      <c r="AS18" s="45"/>
    </row>
    <row r="19" spans="1:45" s="181" customFormat="1" x14ac:dyDescent="0.25">
      <c r="A19" s="127" t="s">
        <v>723</v>
      </c>
      <c r="B19" s="50" t="s">
        <v>35</v>
      </c>
      <c r="C19" s="42" t="s">
        <v>724</v>
      </c>
      <c r="D19" s="42" t="s">
        <v>747</v>
      </c>
      <c r="E19" s="42" t="s">
        <v>86</v>
      </c>
      <c r="F19" s="129">
        <f>SUMPRODUCT(($A:$A=racers3[[#This Row],[Cat]])*($G:$G&gt;racers3[[#This Row],[2018 ARC Series Points]]))+1</f>
        <v>13</v>
      </c>
      <c r="G19" s="132">
        <f t="shared" si="0"/>
        <v>0</v>
      </c>
      <c r="H19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27</v>
      </c>
      <c r="I19" s="143">
        <v>0</v>
      </c>
      <c r="J19" s="52">
        <v>0</v>
      </c>
      <c r="K19" s="57">
        <v>27</v>
      </c>
      <c r="L19" s="142">
        <v>0</v>
      </c>
      <c r="M19" s="130">
        <v>0</v>
      </c>
      <c r="N19" s="140">
        <v>0</v>
      </c>
      <c r="O19" s="130">
        <f t="shared" si="1"/>
        <v>0</v>
      </c>
      <c r="P19" s="137">
        <f t="shared" si="2"/>
        <v>0</v>
      </c>
      <c r="Q19" s="138">
        <f t="shared" si="3"/>
        <v>0</v>
      </c>
      <c r="R19" s="144">
        <f t="shared" si="4"/>
        <v>0</v>
      </c>
      <c r="S19" s="146"/>
      <c r="T19" s="45"/>
      <c r="U19" s="46"/>
      <c r="V19" s="283"/>
      <c r="W19" s="46"/>
      <c r="X19" s="44"/>
      <c r="Y19" s="45"/>
      <c r="Z19" s="46"/>
      <c r="AA19" s="283"/>
      <c r="AB19" s="45"/>
      <c r="AC19" s="44"/>
      <c r="AD19" s="45"/>
      <c r="AE19" s="46"/>
      <c r="AF19" s="44"/>
      <c r="AG19" s="45"/>
      <c r="AH19" s="46"/>
      <c r="AI19" s="44"/>
      <c r="AJ19" s="44"/>
      <c r="AK19" s="283"/>
      <c r="AL19" s="44"/>
      <c r="AM19" s="45"/>
      <c r="AN19" s="46"/>
      <c r="AO19" s="283"/>
      <c r="AP19" s="44"/>
      <c r="AQ19" s="46"/>
      <c r="AR19" s="45"/>
      <c r="AS19" s="45"/>
    </row>
    <row r="20" spans="1:45" s="181" customFormat="1" x14ac:dyDescent="0.25">
      <c r="A20" s="127" t="s">
        <v>723</v>
      </c>
      <c r="B20" s="49" t="s">
        <v>35</v>
      </c>
      <c r="C20" s="44" t="s">
        <v>731</v>
      </c>
      <c r="D20" s="44" t="s">
        <v>163</v>
      </c>
      <c r="E20" s="44" t="s">
        <v>33</v>
      </c>
      <c r="F20" s="129">
        <f>SUMPRODUCT(($A:$A=racers3[[#This Row],[Cat]])*($G:$G&gt;racers3[[#This Row],[2018 ARC Series Points]]))+1</f>
        <v>13</v>
      </c>
      <c r="G20" s="132">
        <f t="shared" si="0"/>
        <v>0</v>
      </c>
      <c r="H20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24</v>
      </c>
      <c r="I20" s="143">
        <v>0</v>
      </c>
      <c r="J20" s="52">
        <v>0</v>
      </c>
      <c r="K20" s="57">
        <v>12</v>
      </c>
      <c r="L20" s="142">
        <v>12</v>
      </c>
      <c r="M20" s="130">
        <v>0</v>
      </c>
      <c r="N20" s="140">
        <v>0</v>
      </c>
      <c r="O20" s="130">
        <f t="shared" si="1"/>
        <v>0</v>
      </c>
      <c r="P20" s="137">
        <f t="shared" si="2"/>
        <v>0</v>
      </c>
      <c r="Q20" s="138">
        <f t="shared" si="3"/>
        <v>0</v>
      </c>
      <c r="R20" s="144">
        <f t="shared" si="4"/>
        <v>0</v>
      </c>
      <c r="S20" s="146"/>
      <c r="T20" s="45"/>
      <c r="U20" s="46"/>
      <c r="V20" s="283"/>
      <c r="W20" s="46"/>
      <c r="X20" s="44"/>
      <c r="Y20" s="45"/>
      <c r="Z20" s="46"/>
      <c r="AA20" s="283"/>
      <c r="AB20" s="45"/>
      <c r="AC20" s="44"/>
      <c r="AD20" s="45"/>
      <c r="AE20" s="46"/>
      <c r="AF20" s="44"/>
      <c r="AG20" s="45"/>
      <c r="AH20" s="46"/>
      <c r="AI20" s="44"/>
      <c r="AJ20" s="44"/>
      <c r="AK20" s="283"/>
      <c r="AL20" s="44"/>
      <c r="AM20" s="45"/>
      <c r="AN20" s="46"/>
      <c r="AO20" s="283"/>
      <c r="AP20" s="44"/>
      <c r="AQ20" s="46"/>
      <c r="AR20" s="45"/>
      <c r="AS20" s="45"/>
    </row>
    <row r="21" spans="1:45" s="181" customFormat="1" x14ac:dyDescent="0.25">
      <c r="A21" s="127" t="s">
        <v>723</v>
      </c>
      <c r="B21" s="49" t="s">
        <v>35</v>
      </c>
      <c r="C21" s="44" t="s">
        <v>828</v>
      </c>
      <c r="D21" s="44" t="s">
        <v>157</v>
      </c>
      <c r="E21" s="44" t="s">
        <v>86</v>
      </c>
      <c r="F21" s="129">
        <f>SUMPRODUCT(($A:$A=racers3[[#This Row],[Cat]])*($G:$G&gt;racers3[[#This Row],[2018 ARC Series Points]]))+1</f>
        <v>13</v>
      </c>
      <c r="G21" s="183">
        <f t="shared" si="0"/>
        <v>0</v>
      </c>
      <c r="H21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18</v>
      </c>
      <c r="I21" s="143">
        <v>0</v>
      </c>
      <c r="J21" s="52">
        <v>0</v>
      </c>
      <c r="K21" s="57">
        <v>18</v>
      </c>
      <c r="L21" s="142">
        <v>0</v>
      </c>
      <c r="M21" s="130">
        <v>0</v>
      </c>
      <c r="N21" s="140">
        <v>0</v>
      </c>
      <c r="O21" s="130">
        <f t="shared" si="1"/>
        <v>0</v>
      </c>
      <c r="P21" s="137">
        <f t="shared" si="2"/>
        <v>0</v>
      </c>
      <c r="Q21" s="138">
        <f t="shared" si="3"/>
        <v>0</v>
      </c>
      <c r="R21" s="144">
        <f t="shared" si="4"/>
        <v>0</v>
      </c>
      <c r="S21" s="146"/>
      <c r="T21" s="45"/>
      <c r="U21" s="46"/>
      <c r="V21" s="283"/>
      <c r="W21" s="46"/>
      <c r="X21" s="44"/>
      <c r="Y21" s="45"/>
      <c r="Z21" s="46"/>
      <c r="AA21" s="283"/>
      <c r="AB21" s="45"/>
      <c r="AC21" s="44"/>
      <c r="AD21" s="45"/>
      <c r="AE21" s="46"/>
      <c r="AF21" s="44"/>
      <c r="AG21" s="45"/>
      <c r="AH21" s="46"/>
      <c r="AI21" s="44"/>
      <c r="AJ21" s="44"/>
      <c r="AK21" s="283"/>
      <c r="AL21" s="44"/>
      <c r="AM21" s="45"/>
      <c r="AN21" s="46"/>
      <c r="AO21" s="283"/>
      <c r="AP21" s="44"/>
      <c r="AQ21" s="46"/>
      <c r="AR21" s="45"/>
      <c r="AS21" s="45"/>
    </row>
    <row r="22" spans="1:45" s="181" customFormat="1" x14ac:dyDescent="0.25">
      <c r="A22" s="127" t="s">
        <v>723</v>
      </c>
      <c r="B22" s="49" t="s">
        <v>35</v>
      </c>
      <c r="C22" s="44" t="s">
        <v>829</v>
      </c>
      <c r="D22" s="44" t="s">
        <v>282</v>
      </c>
      <c r="E22" s="44" t="s">
        <v>86</v>
      </c>
      <c r="F22" s="129">
        <f>SUMPRODUCT(($A:$A=racers3[[#This Row],[Cat]])*($G:$G&gt;racers3[[#This Row],[2018 ARC Series Points]]))+1</f>
        <v>13</v>
      </c>
      <c r="G22" s="183">
        <f t="shared" si="0"/>
        <v>0</v>
      </c>
      <c r="H22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18</v>
      </c>
      <c r="I22" s="143">
        <v>0</v>
      </c>
      <c r="J22" s="52">
        <v>0</v>
      </c>
      <c r="K22" s="57">
        <v>18</v>
      </c>
      <c r="L22" s="142">
        <v>0</v>
      </c>
      <c r="M22" s="130">
        <v>0</v>
      </c>
      <c r="N22" s="140">
        <v>0</v>
      </c>
      <c r="O22" s="130">
        <f t="shared" si="1"/>
        <v>0</v>
      </c>
      <c r="P22" s="137">
        <f t="shared" si="2"/>
        <v>0</v>
      </c>
      <c r="Q22" s="138">
        <f t="shared" si="3"/>
        <v>0</v>
      </c>
      <c r="R22" s="144">
        <f t="shared" si="4"/>
        <v>0</v>
      </c>
      <c r="S22" s="146"/>
      <c r="T22" s="45"/>
      <c r="U22" s="46"/>
      <c r="V22" s="283"/>
      <c r="W22" s="46"/>
      <c r="X22" s="44"/>
      <c r="Y22" s="45"/>
      <c r="Z22" s="46"/>
      <c r="AA22" s="283"/>
      <c r="AB22" s="45"/>
      <c r="AC22" s="44"/>
      <c r="AD22" s="45"/>
      <c r="AE22" s="46"/>
      <c r="AF22" s="44"/>
      <c r="AG22" s="45"/>
      <c r="AH22" s="46"/>
      <c r="AI22" s="44"/>
      <c r="AJ22" s="44"/>
      <c r="AK22" s="283"/>
      <c r="AL22" s="44"/>
      <c r="AM22" s="45"/>
      <c r="AN22" s="46"/>
      <c r="AO22" s="283"/>
      <c r="AP22" s="44"/>
      <c r="AQ22" s="46"/>
      <c r="AR22" s="45"/>
      <c r="AS22" s="45"/>
    </row>
    <row r="23" spans="1:45" s="181" customFormat="1" x14ac:dyDescent="0.25">
      <c r="A23" s="127" t="s">
        <v>723</v>
      </c>
      <c r="B23" s="50" t="s">
        <v>35</v>
      </c>
      <c r="C23" s="42" t="s">
        <v>732</v>
      </c>
      <c r="D23" s="42" t="s">
        <v>81</v>
      </c>
      <c r="E23" s="42" t="s">
        <v>67</v>
      </c>
      <c r="F23" s="129">
        <f>SUMPRODUCT(($A:$A=racers3[[#This Row],[Cat]])*($G:$G&gt;racers3[[#This Row],[2018 ARC Series Points]]))+1</f>
        <v>13</v>
      </c>
      <c r="G23" s="183">
        <f t="shared" si="0"/>
        <v>0</v>
      </c>
      <c r="H23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10</v>
      </c>
      <c r="I23" s="143">
        <v>0</v>
      </c>
      <c r="J23" s="52">
        <v>0</v>
      </c>
      <c r="K23" s="57">
        <v>6</v>
      </c>
      <c r="L23" s="142">
        <v>4</v>
      </c>
      <c r="M23" s="130">
        <v>0</v>
      </c>
      <c r="N23" s="140">
        <v>0</v>
      </c>
      <c r="O23" s="130">
        <f t="shared" si="1"/>
        <v>0</v>
      </c>
      <c r="P23" s="137">
        <f t="shared" si="2"/>
        <v>0</v>
      </c>
      <c r="Q23" s="138">
        <f t="shared" si="3"/>
        <v>0</v>
      </c>
      <c r="R23" s="144">
        <f t="shared" si="4"/>
        <v>0</v>
      </c>
      <c r="S23" s="146"/>
      <c r="T23" s="45"/>
      <c r="U23" s="46"/>
      <c r="V23" s="283"/>
      <c r="W23" s="46"/>
      <c r="X23" s="44"/>
      <c r="Y23" s="45"/>
      <c r="Z23" s="46"/>
      <c r="AA23" s="283"/>
      <c r="AB23" s="45"/>
      <c r="AC23" s="44"/>
      <c r="AD23" s="45"/>
      <c r="AE23" s="46"/>
      <c r="AF23" s="44"/>
      <c r="AG23" s="45"/>
      <c r="AH23" s="46"/>
      <c r="AI23" s="44"/>
      <c r="AJ23" s="44"/>
      <c r="AK23" s="283"/>
      <c r="AL23" s="44"/>
      <c r="AM23" s="45"/>
      <c r="AN23" s="46"/>
      <c r="AO23" s="283"/>
      <c r="AP23" s="44"/>
      <c r="AQ23" s="46"/>
      <c r="AR23" s="45"/>
      <c r="AS23" s="45"/>
    </row>
    <row r="24" spans="1:45" s="181" customFormat="1" x14ac:dyDescent="0.25">
      <c r="A24" s="127" t="s">
        <v>723</v>
      </c>
      <c r="B24" s="49" t="s">
        <v>35</v>
      </c>
      <c r="C24" s="44" t="s">
        <v>813</v>
      </c>
      <c r="D24" s="44" t="s">
        <v>814</v>
      </c>
      <c r="E24" s="44" t="s">
        <v>86</v>
      </c>
      <c r="F24" s="129">
        <f>SUMPRODUCT(($A:$A=racers3[[#This Row],[Cat]])*($G:$G&gt;racers3[[#This Row],[2018 ARC Series Points]]))+1</f>
        <v>13</v>
      </c>
      <c r="G24" s="183">
        <f t="shared" si="0"/>
        <v>0</v>
      </c>
      <c r="H24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15</v>
      </c>
      <c r="I24" s="143">
        <v>0</v>
      </c>
      <c r="J24" s="52">
        <v>0</v>
      </c>
      <c r="K24" s="57">
        <v>15</v>
      </c>
      <c r="L24" s="142">
        <v>0</v>
      </c>
      <c r="M24" s="130">
        <v>0</v>
      </c>
      <c r="N24" s="140">
        <v>0</v>
      </c>
      <c r="O24" s="130">
        <f t="shared" si="1"/>
        <v>0</v>
      </c>
      <c r="P24" s="137">
        <f t="shared" si="2"/>
        <v>0</v>
      </c>
      <c r="Q24" s="138">
        <f t="shared" si="3"/>
        <v>0</v>
      </c>
      <c r="R24" s="144">
        <f t="shared" si="4"/>
        <v>0</v>
      </c>
      <c r="S24" s="146"/>
      <c r="T24" s="45"/>
      <c r="U24" s="46"/>
      <c r="V24" s="283"/>
      <c r="W24" s="46"/>
      <c r="X24" s="44"/>
      <c r="Y24" s="45"/>
      <c r="Z24" s="46"/>
      <c r="AA24" s="283"/>
      <c r="AB24" s="45"/>
      <c r="AC24" s="44"/>
      <c r="AD24" s="45"/>
      <c r="AE24" s="46"/>
      <c r="AF24" s="44"/>
      <c r="AG24" s="45"/>
      <c r="AH24" s="46"/>
      <c r="AI24" s="44"/>
      <c r="AJ24" s="44"/>
      <c r="AK24" s="283"/>
      <c r="AL24" s="44"/>
      <c r="AM24" s="45"/>
      <c r="AN24" s="46"/>
      <c r="AO24" s="283"/>
      <c r="AP24" s="44"/>
      <c r="AQ24" s="46"/>
      <c r="AR24" s="45"/>
      <c r="AS24" s="45"/>
    </row>
    <row r="25" spans="1:45" s="181" customFormat="1" x14ac:dyDescent="0.25">
      <c r="A25" s="127" t="s">
        <v>723</v>
      </c>
      <c r="B25" s="49" t="s">
        <v>35</v>
      </c>
      <c r="C25" s="44" t="s">
        <v>829</v>
      </c>
      <c r="D25" s="44" t="s">
        <v>830</v>
      </c>
      <c r="E25" s="44" t="s">
        <v>86</v>
      </c>
      <c r="F25" s="129">
        <f>SUMPRODUCT(($A:$A=racers3[[#This Row],[Cat]])*($G:$G&gt;racers3[[#This Row],[2018 ARC Series Points]]))+1</f>
        <v>13</v>
      </c>
      <c r="G25" s="183">
        <f t="shared" si="0"/>
        <v>0</v>
      </c>
      <c r="H25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8</v>
      </c>
      <c r="I25" s="143">
        <v>0</v>
      </c>
      <c r="J25" s="52">
        <v>0</v>
      </c>
      <c r="K25" s="57">
        <v>8</v>
      </c>
      <c r="L25" s="142">
        <v>0</v>
      </c>
      <c r="M25" s="130">
        <v>0</v>
      </c>
      <c r="N25" s="140">
        <v>0</v>
      </c>
      <c r="O25" s="130">
        <f t="shared" si="1"/>
        <v>0</v>
      </c>
      <c r="P25" s="137">
        <f t="shared" si="2"/>
        <v>0</v>
      </c>
      <c r="Q25" s="138">
        <f t="shared" si="3"/>
        <v>0</v>
      </c>
      <c r="R25" s="144">
        <f t="shared" si="4"/>
        <v>0</v>
      </c>
      <c r="S25" s="146"/>
      <c r="T25" s="45"/>
      <c r="U25" s="46"/>
      <c r="V25" s="283"/>
      <c r="W25" s="46"/>
      <c r="X25" s="44"/>
      <c r="Y25" s="45"/>
      <c r="Z25" s="46"/>
      <c r="AA25" s="283"/>
      <c r="AB25" s="45"/>
      <c r="AC25" s="44"/>
      <c r="AD25" s="45"/>
      <c r="AE25" s="46"/>
      <c r="AF25" s="44"/>
      <c r="AG25" s="45"/>
      <c r="AH25" s="46"/>
      <c r="AI25" s="44"/>
      <c r="AJ25" s="44"/>
      <c r="AK25" s="283"/>
      <c r="AL25" s="44"/>
      <c r="AM25" s="45"/>
      <c r="AN25" s="46"/>
      <c r="AO25" s="283"/>
      <c r="AP25" s="44"/>
      <c r="AQ25" s="46"/>
      <c r="AR25" s="45"/>
      <c r="AS25" s="45"/>
    </row>
    <row r="26" spans="1:45" s="181" customFormat="1" x14ac:dyDescent="0.25">
      <c r="A26" s="127" t="s">
        <v>723</v>
      </c>
      <c r="B26" s="50" t="s">
        <v>35</v>
      </c>
      <c r="C26" s="42" t="s">
        <v>743</v>
      </c>
      <c r="D26" s="42" t="s">
        <v>744</v>
      </c>
      <c r="E26" s="42" t="s">
        <v>52</v>
      </c>
      <c r="F26" s="128">
        <f>SUMPRODUCT(($A:$A=racers3[[#This Row],[Cat]])*($G:$G&gt;racers3[[#This Row],[2018 ARC Series Points]]))+1</f>
        <v>13</v>
      </c>
      <c r="G26" s="183">
        <f t="shared" si="0"/>
        <v>0</v>
      </c>
      <c r="H26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0</v>
      </c>
      <c r="I26" s="143">
        <v>0</v>
      </c>
      <c r="J26" s="52">
        <v>0</v>
      </c>
      <c r="K26" s="57">
        <v>0</v>
      </c>
      <c r="L26" s="142">
        <v>0</v>
      </c>
      <c r="M26" s="130">
        <v>0</v>
      </c>
      <c r="N26" s="140">
        <v>0</v>
      </c>
      <c r="O26" s="130">
        <f t="shared" si="1"/>
        <v>0</v>
      </c>
      <c r="P26" s="137">
        <f t="shared" si="2"/>
        <v>0</v>
      </c>
      <c r="Q26" s="138">
        <f t="shared" si="3"/>
        <v>0</v>
      </c>
      <c r="R26" s="144">
        <f t="shared" si="4"/>
        <v>0</v>
      </c>
      <c r="S26" s="146"/>
      <c r="T26" s="45"/>
      <c r="U26" s="46"/>
      <c r="V26" s="283"/>
      <c r="W26" s="46"/>
      <c r="X26" s="44"/>
      <c r="Y26" s="45"/>
      <c r="Z26" s="46"/>
      <c r="AA26" s="283"/>
      <c r="AB26" s="45"/>
      <c r="AC26" s="44"/>
      <c r="AD26" s="45"/>
      <c r="AE26" s="46"/>
      <c r="AF26" s="44"/>
      <c r="AG26" s="45"/>
      <c r="AH26" s="46"/>
      <c r="AI26" s="44"/>
      <c r="AJ26" s="44"/>
      <c r="AK26" s="283"/>
      <c r="AL26" s="44"/>
      <c r="AM26" s="45"/>
      <c r="AN26" s="46"/>
      <c r="AO26" s="283"/>
      <c r="AP26" s="44"/>
      <c r="AQ26" s="46"/>
      <c r="AR26" s="45"/>
      <c r="AS26" s="45"/>
    </row>
    <row r="27" spans="1:45" s="181" customFormat="1" x14ac:dyDescent="0.25">
      <c r="A27" s="126" t="s">
        <v>723</v>
      </c>
      <c r="B27" s="58" t="s">
        <v>16</v>
      </c>
      <c r="C27" s="42" t="s">
        <v>741</v>
      </c>
      <c r="D27" s="42" t="s">
        <v>742</v>
      </c>
      <c r="E27" s="42" t="s">
        <v>52</v>
      </c>
      <c r="F27" s="128">
        <f>SUMPRODUCT(($A:$A=racers3[[#This Row],[Cat]])*($G:$G&gt;racers3[[#This Row],[2018 ARC Series Points]]))+1</f>
        <v>13</v>
      </c>
      <c r="G27" s="183">
        <f t="shared" si="0"/>
        <v>0</v>
      </c>
      <c r="H27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0</v>
      </c>
      <c r="I27" s="143">
        <v>0</v>
      </c>
      <c r="J27" s="52">
        <v>0</v>
      </c>
      <c r="K27" s="57">
        <v>0</v>
      </c>
      <c r="L27" s="142">
        <v>0</v>
      </c>
      <c r="M27" s="130">
        <v>0</v>
      </c>
      <c r="N27" s="140">
        <v>0</v>
      </c>
      <c r="O27" s="130">
        <f t="shared" si="1"/>
        <v>0</v>
      </c>
      <c r="P27" s="137">
        <f t="shared" si="2"/>
        <v>0</v>
      </c>
      <c r="Q27" s="138">
        <f t="shared" si="3"/>
        <v>0</v>
      </c>
      <c r="R27" s="144">
        <f t="shared" si="4"/>
        <v>0</v>
      </c>
      <c r="S27" s="146"/>
      <c r="T27" s="45"/>
      <c r="U27" s="46"/>
      <c r="V27" s="283"/>
      <c r="W27" s="46"/>
      <c r="X27" s="44"/>
      <c r="Y27" s="45"/>
      <c r="Z27" s="46"/>
      <c r="AA27" s="283"/>
      <c r="AB27" s="45"/>
      <c r="AC27" s="44"/>
      <c r="AD27" s="45"/>
      <c r="AE27" s="46"/>
      <c r="AF27" s="44"/>
      <c r="AG27" s="45"/>
      <c r="AH27" s="46"/>
      <c r="AI27" s="44"/>
      <c r="AJ27" s="44"/>
      <c r="AK27" s="283"/>
      <c r="AL27" s="44"/>
      <c r="AM27" s="45"/>
      <c r="AN27" s="46"/>
      <c r="AO27" s="283"/>
      <c r="AP27" s="44"/>
      <c r="AQ27" s="46"/>
      <c r="AR27" s="45"/>
      <c r="AS27" s="45"/>
    </row>
    <row r="28" spans="1:45" s="181" customFormat="1" x14ac:dyDescent="0.25">
      <c r="A28" s="127" t="s">
        <v>723</v>
      </c>
      <c r="B28" s="50" t="s">
        <v>35</v>
      </c>
      <c r="C28" s="42" t="s">
        <v>630</v>
      </c>
      <c r="D28" s="42" t="s">
        <v>751</v>
      </c>
      <c r="E28" s="42" t="s">
        <v>52</v>
      </c>
      <c r="F28" s="128">
        <f>SUMPRODUCT(($A:$A=racers3[[#This Row],[Cat]])*($G:$G&gt;racers3[[#This Row],[2018 ARC Series Points]]))+1</f>
        <v>13</v>
      </c>
      <c r="G28" s="183">
        <f t="shared" si="0"/>
        <v>0</v>
      </c>
      <c r="H28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0</v>
      </c>
      <c r="I28" s="143">
        <v>0</v>
      </c>
      <c r="J28" s="52">
        <v>0</v>
      </c>
      <c r="K28" s="57">
        <v>0</v>
      </c>
      <c r="L28" s="142">
        <v>0</v>
      </c>
      <c r="M28" s="130">
        <v>0</v>
      </c>
      <c r="N28" s="140">
        <v>0</v>
      </c>
      <c r="O28" s="130">
        <f t="shared" si="1"/>
        <v>0</v>
      </c>
      <c r="P28" s="137">
        <f t="shared" si="2"/>
        <v>0</v>
      </c>
      <c r="Q28" s="138">
        <f t="shared" si="3"/>
        <v>0</v>
      </c>
      <c r="R28" s="144">
        <f t="shared" si="4"/>
        <v>0</v>
      </c>
      <c r="S28" s="146"/>
      <c r="T28" s="45"/>
      <c r="U28" s="46"/>
      <c r="V28" s="283"/>
      <c r="W28" s="46"/>
      <c r="X28" s="44"/>
      <c r="Y28" s="45"/>
      <c r="Z28" s="46"/>
      <c r="AA28" s="283"/>
      <c r="AB28" s="45"/>
      <c r="AC28" s="44"/>
      <c r="AD28" s="45"/>
      <c r="AE28" s="46"/>
      <c r="AF28" s="44"/>
      <c r="AG28" s="45"/>
      <c r="AH28" s="46"/>
      <c r="AI28" s="44"/>
      <c r="AJ28" s="44"/>
      <c r="AK28" s="283"/>
      <c r="AL28" s="44"/>
      <c r="AM28" s="45"/>
      <c r="AN28" s="46"/>
      <c r="AO28" s="283"/>
      <c r="AP28" s="44"/>
      <c r="AQ28" s="46"/>
      <c r="AR28" s="45"/>
      <c r="AS28" s="45"/>
    </row>
    <row r="29" spans="1:45" s="181" customFormat="1" x14ac:dyDescent="0.25">
      <c r="A29" s="127" t="s">
        <v>723</v>
      </c>
      <c r="B29" s="50" t="s">
        <v>35</v>
      </c>
      <c r="C29" s="42" t="s">
        <v>443</v>
      </c>
      <c r="D29" s="42" t="s">
        <v>750</v>
      </c>
      <c r="E29" s="42" t="s">
        <v>86</v>
      </c>
      <c r="F29" s="129">
        <f>SUMPRODUCT(($A:$A=racers3[[#This Row],[Cat]])*($G:$G&gt;racers3[[#This Row],[2018 ARC Series Points]]))+1</f>
        <v>13</v>
      </c>
      <c r="G29" s="183">
        <f t="shared" si="0"/>
        <v>0</v>
      </c>
      <c r="H29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0</v>
      </c>
      <c r="I29" s="143">
        <v>0</v>
      </c>
      <c r="J29" s="52">
        <v>0</v>
      </c>
      <c r="K29" s="57">
        <v>0</v>
      </c>
      <c r="L29" s="142">
        <v>0</v>
      </c>
      <c r="M29" s="130">
        <v>0</v>
      </c>
      <c r="N29" s="140">
        <v>0</v>
      </c>
      <c r="O29" s="130">
        <f t="shared" si="1"/>
        <v>0</v>
      </c>
      <c r="P29" s="137">
        <f t="shared" si="2"/>
        <v>0</v>
      </c>
      <c r="Q29" s="138">
        <f t="shared" si="3"/>
        <v>0</v>
      </c>
      <c r="R29" s="144">
        <f t="shared" si="4"/>
        <v>0</v>
      </c>
      <c r="S29" s="146"/>
      <c r="T29" s="45"/>
      <c r="U29" s="46"/>
      <c r="V29" s="283"/>
      <c r="W29" s="46"/>
      <c r="X29" s="44"/>
      <c r="Y29" s="45"/>
      <c r="Z29" s="46"/>
      <c r="AA29" s="283"/>
      <c r="AB29" s="45"/>
      <c r="AC29" s="44"/>
      <c r="AD29" s="45"/>
      <c r="AE29" s="46"/>
      <c r="AF29" s="44"/>
      <c r="AG29" s="45"/>
      <c r="AH29" s="46"/>
      <c r="AI29" s="44"/>
      <c r="AJ29" s="44"/>
      <c r="AK29" s="283"/>
      <c r="AL29" s="44"/>
      <c r="AM29" s="45"/>
      <c r="AN29" s="46"/>
      <c r="AO29" s="283"/>
      <c r="AP29" s="44"/>
      <c r="AQ29" s="46"/>
      <c r="AR29" s="45"/>
      <c r="AS29" s="45"/>
    </row>
    <row r="30" spans="1:45" s="181" customFormat="1" x14ac:dyDescent="0.25">
      <c r="A30" s="127" t="s">
        <v>723</v>
      </c>
      <c r="B30" s="50" t="s">
        <v>35</v>
      </c>
      <c r="C30" s="42" t="s">
        <v>748</v>
      </c>
      <c r="D30" s="42" t="s">
        <v>749</v>
      </c>
      <c r="E30" s="42" t="s">
        <v>86</v>
      </c>
      <c r="F30" s="129">
        <f>SUMPRODUCT(($A:$A=racers3[[#This Row],[Cat]])*($G:$G&gt;racers3[[#This Row],[2018 ARC Series Points]]))+1</f>
        <v>13</v>
      </c>
      <c r="G30" s="183">
        <f t="shared" si="0"/>
        <v>0</v>
      </c>
      <c r="H30" s="51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0</v>
      </c>
      <c r="I30" s="143">
        <v>0</v>
      </c>
      <c r="J30" s="52">
        <v>0</v>
      </c>
      <c r="K30" s="57">
        <v>0</v>
      </c>
      <c r="L30" s="142">
        <v>0</v>
      </c>
      <c r="M30" s="130">
        <v>0</v>
      </c>
      <c r="N30" s="140">
        <v>0</v>
      </c>
      <c r="O30" s="130">
        <f t="shared" si="1"/>
        <v>0</v>
      </c>
      <c r="P30" s="137">
        <f t="shared" si="2"/>
        <v>0</v>
      </c>
      <c r="Q30" s="138">
        <f t="shared" si="3"/>
        <v>0</v>
      </c>
      <c r="R30" s="144">
        <f t="shared" si="4"/>
        <v>0</v>
      </c>
      <c r="S30" s="146"/>
      <c r="T30" s="45"/>
      <c r="U30" s="46"/>
      <c r="V30" s="283"/>
      <c r="W30" s="46"/>
      <c r="X30" s="44"/>
      <c r="Y30" s="45"/>
      <c r="Z30" s="46"/>
      <c r="AA30" s="283"/>
      <c r="AB30" s="45"/>
      <c r="AC30" s="44"/>
      <c r="AD30" s="45"/>
      <c r="AE30" s="46"/>
      <c r="AF30" s="44"/>
      <c r="AG30" s="45"/>
      <c r="AH30" s="46"/>
      <c r="AI30" s="44"/>
      <c r="AJ30" s="44"/>
      <c r="AK30" s="283"/>
      <c r="AL30" s="44"/>
      <c r="AM30" s="45"/>
      <c r="AN30" s="46"/>
      <c r="AO30" s="283"/>
      <c r="AP30" s="44"/>
      <c r="AQ30" s="46"/>
      <c r="AR30" s="45"/>
      <c r="AS30" s="45"/>
    </row>
    <row r="31" spans="1:45" s="181" customFormat="1" x14ac:dyDescent="0.25">
      <c r="A31" s="49" t="s">
        <v>723</v>
      </c>
      <c r="B31" s="50" t="s">
        <v>35</v>
      </c>
      <c r="C31" s="42" t="s">
        <v>681</v>
      </c>
      <c r="D31" s="42" t="s">
        <v>42</v>
      </c>
      <c r="E31" s="42" t="s">
        <v>86</v>
      </c>
      <c r="F31" s="129">
        <f>SUMPRODUCT(($A:$A=racers3[[#This Row],[Cat]])*($G:$G&gt;racers3[[#This Row],[2018 ARC Series Points]]))+1</f>
        <v>13</v>
      </c>
      <c r="G31" s="183">
        <f t="shared" si="0"/>
        <v>0</v>
      </c>
      <c r="H31" s="7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0</v>
      </c>
      <c r="I31" s="8">
        <v>0</v>
      </c>
      <c r="J31" s="52">
        <v>0</v>
      </c>
      <c r="K31" s="57">
        <v>0</v>
      </c>
      <c r="L31" s="142">
        <v>0</v>
      </c>
      <c r="M31" s="197">
        <v>0</v>
      </c>
      <c r="N31" s="32">
        <v>0</v>
      </c>
      <c r="O31" s="9">
        <f t="shared" si="1"/>
        <v>0</v>
      </c>
      <c r="P31" s="137">
        <f t="shared" si="2"/>
        <v>0</v>
      </c>
      <c r="Q31" s="138">
        <f t="shared" si="3"/>
        <v>0</v>
      </c>
      <c r="R31" s="144">
        <f t="shared" si="4"/>
        <v>0</v>
      </c>
      <c r="S31" s="198"/>
      <c r="T31" s="45"/>
      <c r="U31" s="46"/>
      <c r="V31" s="283"/>
      <c r="W31" s="46"/>
      <c r="X31" s="44"/>
      <c r="Y31" s="45"/>
      <c r="Z31" s="46"/>
      <c r="AA31" s="283"/>
      <c r="AB31" s="45"/>
      <c r="AC31" s="44"/>
      <c r="AD31" s="45"/>
      <c r="AE31" s="46"/>
      <c r="AF31" s="44"/>
      <c r="AG31" s="45"/>
      <c r="AH31" s="46"/>
      <c r="AI31" s="44"/>
      <c r="AJ31" s="44"/>
      <c r="AK31" s="283"/>
      <c r="AL31" s="44"/>
      <c r="AM31" s="45"/>
      <c r="AN31" s="46"/>
      <c r="AO31" s="283"/>
      <c r="AP31" s="44"/>
      <c r="AQ31" s="46"/>
      <c r="AR31" s="45"/>
      <c r="AS31" s="45"/>
    </row>
    <row r="32" spans="1:45" s="181" customFormat="1" x14ac:dyDescent="0.25">
      <c r="A32" s="49" t="s">
        <v>723</v>
      </c>
      <c r="B32" s="49" t="s">
        <v>35</v>
      </c>
      <c r="C32" s="44" t="s">
        <v>745</v>
      </c>
      <c r="D32" s="44" t="s">
        <v>746</v>
      </c>
      <c r="E32" s="44" t="s">
        <v>86</v>
      </c>
      <c r="F32" s="129">
        <f>SUMPRODUCT(($A:$A=racers3[[#This Row],[Cat]])*($G:$G&gt;racers3[[#This Row],[2018 ARC Series Points]]))+1</f>
        <v>13</v>
      </c>
      <c r="G32" s="183">
        <f t="shared" si="0"/>
        <v>0</v>
      </c>
      <c r="H32" s="7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0</v>
      </c>
      <c r="I32" s="8">
        <v>0</v>
      </c>
      <c r="J32" s="52">
        <v>0</v>
      </c>
      <c r="K32" s="57">
        <v>0</v>
      </c>
      <c r="L32" s="142">
        <v>0</v>
      </c>
      <c r="M32" s="197">
        <v>0</v>
      </c>
      <c r="N32" s="32">
        <v>0</v>
      </c>
      <c r="O32" s="9">
        <f t="shared" si="1"/>
        <v>0</v>
      </c>
      <c r="P32" s="137">
        <f t="shared" si="2"/>
        <v>0</v>
      </c>
      <c r="Q32" s="138">
        <f t="shared" si="3"/>
        <v>0</v>
      </c>
      <c r="R32" s="144">
        <f t="shared" si="4"/>
        <v>0</v>
      </c>
      <c r="S32" s="198"/>
      <c r="T32" s="45"/>
      <c r="U32" s="46"/>
      <c r="V32" s="283"/>
      <c r="W32" s="46"/>
      <c r="X32" s="44"/>
      <c r="Y32" s="45"/>
      <c r="Z32" s="46"/>
      <c r="AA32" s="283"/>
      <c r="AB32" s="45"/>
      <c r="AC32" s="44"/>
      <c r="AD32" s="45"/>
      <c r="AE32" s="46"/>
      <c r="AF32" s="44"/>
      <c r="AG32" s="45"/>
      <c r="AH32" s="46"/>
      <c r="AI32" s="44"/>
      <c r="AJ32" s="44"/>
      <c r="AK32" s="283"/>
      <c r="AL32" s="44"/>
      <c r="AM32" s="45"/>
      <c r="AN32" s="46"/>
      <c r="AO32" s="283"/>
      <c r="AP32" s="44"/>
      <c r="AQ32" s="46"/>
      <c r="AR32" s="45"/>
      <c r="AS32" s="45"/>
    </row>
    <row r="33" spans="1:45" s="181" customFormat="1" x14ac:dyDescent="0.25">
      <c r="A33" s="49" t="s">
        <v>723</v>
      </c>
      <c r="B33" s="50" t="s">
        <v>35</v>
      </c>
      <c r="C33" s="42" t="s">
        <v>341</v>
      </c>
      <c r="D33" s="42" t="s">
        <v>752</v>
      </c>
      <c r="E33" s="42" t="s">
        <v>70</v>
      </c>
      <c r="F33" s="128">
        <f>SUMPRODUCT(($A:$A=racers3[[#This Row],[Cat]])*($G:$G&gt;racers3[[#This Row],[2018 ARC Series Points]]))+1</f>
        <v>13</v>
      </c>
      <c r="G33" s="183">
        <f t="shared" si="0"/>
        <v>0</v>
      </c>
      <c r="H33" s="7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0</v>
      </c>
      <c r="I33" s="8">
        <v>0</v>
      </c>
      <c r="J33" s="52">
        <v>0</v>
      </c>
      <c r="K33" s="57">
        <v>0</v>
      </c>
      <c r="L33" s="142">
        <v>0</v>
      </c>
      <c r="M33" s="197">
        <v>0</v>
      </c>
      <c r="N33" s="32">
        <v>0</v>
      </c>
      <c r="O33" s="9">
        <f t="shared" si="1"/>
        <v>0</v>
      </c>
      <c r="P33" s="137">
        <f t="shared" si="2"/>
        <v>0</v>
      </c>
      <c r="Q33" s="138">
        <f t="shared" si="3"/>
        <v>0</v>
      </c>
      <c r="R33" s="144">
        <f t="shared" si="4"/>
        <v>0</v>
      </c>
      <c r="S33" s="198"/>
      <c r="T33" s="45"/>
      <c r="U33" s="46"/>
      <c r="V33" s="283"/>
      <c r="W33" s="46"/>
      <c r="X33" s="44"/>
      <c r="Y33" s="45"/>
      <c r="Z33" s="46"/>
      <c r="AA33" s="283"/>
      <c r="AB33" s="45"/>
      <c r="AC33" s="44"/>
      <c r="AD33" s="45"/>
      <c r="AE33" s="46"/>
      <c r="AF33" s="44"/>
      <c r="AG33" s="45"/>
      <c r="AH33" s="46"/>
      <c r="AI33" s="44"/>
      <c r="AJ33" s="44"/>
      <c r="AK33" s="283"/>
      <c r="AL33" s="44"/>
      <c r="AM33" s="45"/>
      <c r="AN33" s="46"/>
      <c r="AO33" s="283"/>
      <c r="AP33" s="44"/>
      <c r="AQ33" s="46"/>
      <c r="AR33" s="45"/>
      <c r="AS33" s="45"/>
    </row>
    <row r="34" spans="1:45" s="181" customFormat="1" x14ac:dyDescent="0.25">
      <c r="A34" s="49" t="s">
        <v>723</v>
      </c>
      <c r="B34" s="49" t="s">
        <v>16</v>
      </c>
      <c r="C34" s="44" t="s">
        <v>725</v>
      </c>
      <c r="D34" s="44" t="s">
        <v>726</v>
      </c>
      <c r="E34" s="44" t="s">
        <v>30</v>
      </c>
      <c r="F34" s="129">
        <f>SUMPRODUCT(($A:$A=racers3[[#This Row],[Cat]])*($G:$G&gt;racers3[[#This Row],[2018 ARC Series Points]]))+1</f>
        <v>13</v>
      </c>
      <c r="G34" s="183">
        <f t="shared" si="0"/>
        <v>0</v>
      </c>
      <c r="H34" s="7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0</v>
      </c>
      <c r="I34" s="8">
        <v>0</v>
      </c>
      <c r="J34" s="52">
        <v>0</v>
      </c>
      <c r="K34" s="57">
        <v>0</v>
      </c>
      <c r="L34" s="142">
        <v>0</v>
      </c>
      <c r="M34" s="197">
        <v>0</v>
      </c>
      <c r="N34" s="32">
        <v>0</v>
      </c>
      <c r="O34" s="9">
        <f t="shared" si="1"/>
        <v>0</v>
      </c>
      <c r="P34" s="137">
        <f t="shared" si="2"/>
        <v>0</v>
      </c>
      <c r="Q34" s="138">
        <f t="shared" si="3"/>
        <v>0</v>
      </c>
      <c r="R34" s="144">
        <f t="shared" si="4"/>
        <v>0</v>
      </c>
      <c r="S34" s="198"/>
      <c r="T34" s="45"/>
      <c r="U34" s="46"/>
      <c r="V34" s="283"/>
      <c r="W34" s="46"/>
      <c r="X34" s="44"/>
      <c r="Y34" s="45"/>
      <c r="Z34" s="46"/>
      <c r="AA34" s="283"/>
      <c r="AB34" s="45"/>
      <c r="AC34" s="44"/>
      <c r="AD34" s="45"/>
      <c r="AE34" s="46"/>
      <c r="AF34" s="44"/>
      <c r="AG34" s="45"/>
      <c r="AH34" s="46"/>
      <c r="AI34" s="44"/>
      <c r="AJ34" s="44"/>
      <c r="AK34" s="283"/>
      <c r="AL34" s="44"/>
      <c r="AM34" s="45"/>
      <c r="AN34" s="46"/>
      <c r="AO34" s="283"/>
      <c r="AP34" s="44"/>
      <c r="AQ34" s="46"/>
      <c r="AR34" s="45"/>
      <c r="AS34" s="45"/>
    </row>
    <row r="35" spans="1:45" s="181" customFormat="1" x14ac:dyDescent="0.25">
      <c r="A35" s="49" t="s">
        <v>723</v>
      </c>
      <c r="B35" s="49" t="s">
        <v>35</v>
      </c>
      <c r="C35" s="44" t="s">
        <v>455</v>
      </c>
      <c r="D35" s="44" t="s">
        <v>56</v>
      </c>
      <c r="E35" s="44" t="s">
        <v>30</v>
      </c>
      <c r="F35" s="129">
        <f>SUMPRODUCT(($A:$A=racers3[[#This Row],[Cat]])*($G:$G&gt;racers3[[#This Row],[2018 ARC Series Points]]))+1</f>
        <v>13</v>
      </c>
      <c r="G35" s="183">
        <f t="shared" si="0"/>
        <v>0</v>
      </c>
      <c r="H35" s="7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0</v>
      </c>
      <c r="I35" s="8">
        <v>0</v>
      </c>
      <c r="J35" s="52">
        <v>0</v>
      </c>
      <c r="K35" s="57">
        <v>0</v>
      </c>
      <c r="L35" s="142">
        <v>0</v>
      </c>
      <c r="M35" s="197">
        <v>0</v>
      </c>
      <c r="N35" s="32">
        <v>0</v>
      </c>
      <c r="O35" s="9">
        <f t="shared" si="1"/>
        <v>0</v>
      </c>
      <c r="P35" s="137">
        <f t="shared" si="2"/>
        <v>0</v>
      </c>
      <c r="Q35" s="138">
        <f t="shared" si="3"/>
        <v>0</v>
      </c>
      <c r="R35" s="144">
        <f t="shared" si="4"/>
        <v>0</v>
      </c>
      <c r="S35" s="198"/>
      <c r="T35" s="45"/>
      <c r="U35" s="46"/>
      <c r="V35" s="283"/>
      <c r="W35" s="46"/>
      <c r="X35" s="44"/>
      <c r="Y35" s="45"/>
      <c r="Z35" s="46"/>
      <c r="AA35" s="283"/>
      <c r="AB35" s="45"/>
      <c r="AC35" s="44"/>
      <c r="AD35" s="45"/>
      <c r="AE35" s="46"/>
      <c r="AF35" s="44"/>
      <c r="AG35" s="45"/>
      <c r="AH35" s="46"/>
      <c r="AI35" s="44"/>
      <c r="AJ35" s="44"/>
      <c r="AK35" s="283"/>
      <c r="AL35" s="44"/>
      <c r="AM35" s="45"/>
      <c r="AN35" s="46"/>
      <c r="AO35" s="283"/>
      <c r="AP35" s="44"/>
      <c r="AQ35" s="46"/>
      <c r="AR35" s="45"/>
      <c r="AS35" s="45"/>
    </row>
    <row r="36" spans="1:45" s="181" customFormat="1" x14ac:dyDescent="0.25">
      <c r="A36" s="154" t="s">
        <v>723</v>
      </c>
      <c r="B36" s="127" t="s">
        <v>16</v>
      </c>
      <c r="C36" s="44" t="s">
        <v>95</v>
      </c>
      <c r="D36" s="44" t="s">
        <v>730</v>
      </c>
      <c r="E36" s="44" t="s">
        <v>30</v>
      </c>
      <c r="F36" s="129">
        <f>SUMPRODUCT(($A:$A=racers3[[#This Row],[Cat]])*($G:$G&gt;racers3[[#This Row],[2018 ARC Series Points]]))+1</f>
        <v>13</v>
      </c>
      <c r="G36" s="183">
        <f t="shared" si="0"/>
        <v>0</v>
      </c>
      <c r="H36" s="7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0</v>
      </c>
      <c r="I36" s="8">
        <v>0</v>
      </c>
      <c r="J36" s="52">
        <v>0</v>
      </c>
      <c r="K36" s="57">
        <v>0</v>
      </c>
      <c r="L36" s="142">
        <v>0</v>
      </c>
      <c r="M36" s="197">
        <v>0</v>
      </c>
      <c r="N36" s="32">
        <v>0</v>
      </c>
      <c r="O36" s="9">
        <f t="shared" si="1"/>
        <v>0</v>
      </c>
      <c r="P36" s="137">
        <f t="shared" si="2"/>
        <v>0</v>
      </c>
      <c r="Q36" s="138">
        <f t="shared" si="3"/>
        <v>0</v>
      </c>
      <c r="R36" s="144">
        <f t="shared" si="4"/>
        <v>0</v>
      </c>
      <c r="S36" s="198"/>
      <c r="T36" s="45"/>
      <c r="U36" s="46"/>
      <c r="V36" s="283"/>
      <c r="W36" s="46"/>
      <c r="X36" s="44"/>
      <c r="Y36" s="45"/>
      <c r="Z36" s="46"/>
      <c r="AA36" s="283"/>
      <c r="AB36" s="45"/>
      <c r="AC36" s="44"/>
      <c r="AD36" s="45"/>
      <c r="AE36" s="46"/>
      <c r="AF36" s="44"/>
      <c r="AG36" s="45"/>
      <c r="AH36" s="46"/>
      <c r="AI36" s="44"/>
      <c r="AJ36" s="44"/>
      <c r="AK36" s="283"/>
      <c r="AL36" s="44"/>
      <c r="AM36" s="45"/>
      <c r="AN36" s="46"/>
      <c r="AO36" s="283"/>
      <c r="AP36" s="44"/>
      <c r="AQ36" s="46"/>
      <c r="AR36" s="45"/>
      <c r="AS36" s="45"/>
    </row>
    <row r="37" spans="1:45" s="181" customFormat="1" x14ac:dyDescent="0.25">
      <c r="A37" s="154" t="s">
        <v>723</v>
      </c>
      <c r="B37" s="127" t="s">
        <v>35</v>
      </c>
      <c r="C37" s="44" t="s">
        <v>347</v>
      </c>
      <c r="D37" s="44" t="s">
        <v>143</v>
      </c>
      <c r="E37" s="44" t="s">
        <v>30</v>
      </c>
      <c r="F37" s="129">
        <f>SUMPRODUCT(($A:$A=racers3[[#This Row],[Cat]])*($G:$G&gt;racers3[[#This Row],[2018 ARC Series Points]]))+1</f>
        <v>13</v>
      </c>
      <c r="G37" s="183">
        <f t="shared" si="0"/>
        <v>0</v>
      </c>
      <c r="H37" s="7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Row],[Cat]]="4M",
 MIN(50,SUM(racers3[[#This Row],[2017 Learn to Race Points]],racers3[[#This Row],[2018 Learn to Race Points]],MIN(20,SUM(racers3[[#This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Points]])),
  IF(racers3[[#This Row],[Cat]]="4F",
 MIN(50,SUM(racers3[[#This Row],[2017 Learn to Race Points]],racers3[[#This Row],[2018 Learn to Race Points]],MIN(20,SUM(MIN(10,racers3[[#This Row],[2018 Out of Province ITT Upgrade Points]]),racers3[[#This Row],[2018 ITT Points]])),MIN(10,racers3[[#This Row],[2018 Out of Province Mass Start Upgrade Points]]),racers3[[#This Row],[2018 Mass Start Points]])),
 MIN(30,SUM(racers3[[#This Row],[2017 Learn to Race Points]],racers3[[#This Row],[2018 Learn to Race Points]],MIN(15,SUM(racers3[[#This Row],[2017 ITT Points]],MIN(10,racers3[[#This Row],[2018 Out of Province ITT Upgrade Points]]),racers3[[#This Row],[2018 ITT Points]])),racers3[[#This Row],[2017 Mass Start Upgrade Points]],MIN(10,racers3[[#This Row],[2018 Out of Province Mass Start Upgrade Points]]),racers3[[#This Row],[2018 Mass Start Points]]))
))) ) ))))</f>
        <v>0</v>
      </c>
      <c r="I37" s="8">
        <v>0</v>
      </c>
      <c r="J37" s="52">
        <v>0</v>
      </c>
      <c r="K37" s="57">
        <v>0</v>
      </c>
      <c r="L37" s="142">
        <v>0</v>
      </c>
      <c r="M37" s="197">
        <v>0</v>
      </c>
      <c r="N37" s="32">
        <v>0</v>
      </c>
      <c r="O37" s="9">
        <f t="shared" si="1"/>
        <v>0</v>
      </c>
      <c r="P37" s="137">
        <f t="shared" si="2"/>
        <v>0</v>
      </c>
      <c r="Q37" s="138">
        <f t="shared" si="3"/>
        <v>0</v>
      </c>
      <c r="R37" s="144">
        <f t="shared" si="4"/>
        <v>0</v>
      </c>
      <c r="S37" s="198"/>
      <c r="T37" s="45"/>
      <c r="U37" s="46"/>
      <c r="V37" s="283"/>
      <c r="W37" s="46"/>
      <c r="X37" s="44"/>
      <c r="Y37" s="45"/>
      <c r="Z37" s="46"/>
      <c r="AA37" s="283"/>
      <c r="AB37" s="45"/>
      <c r="AC37" s="44"/>
      <c r="AD37" s="45"/>
      <c r="AE37" s="46"/>
      <c r="AF37" s="44"/>
      <c r="AG37" s="45"/>
      <c r="AH37" s="46"/>
      <c r="AI37" s="44"/>
      <c r="AJ37" s="44"/>
      <c r="AK37" s="283"/>
      <c r="AL37" s="44"/>
      <c r="AM37" s="45"/>
      <c r="AN37" s="46"/>
      <c r="AO37" s="283"/>
      <c r="AP37" s="44"/>
      <c r="AQ37" s="46"/>
      <c r="AR37" s="45"/>
      <c r="AS37" s="45"/>
    </row>
    <row r="38" spans="1:45" s="181" customFormat="1" x14ac:dyDescent="0.25">
      <c r="A38" s="41"/>
      <c r="B38" s="41"/>
      <c r="F38" s="54"/>
      <c r="G38" s="54"/>
      <c r="H38" s="118"/>
      <c r="I38" s="119"/>
      <c r="J38" s="119"/>
      <c r="K38" s="63"/>
      <c r="L38" s="119"/>
      <c r="M38" s="119"/>
      <c r="N38" s="119"/>
      <c r="O38" s="119"/>
      <c r="P38" s="120"/>
      <c r="Q38" s="121"/>
      <c r="R38" s="122"/>
      <c r="T38" s="123"/>
      <c r="U38" s="124"/>
      <c r="V38" s="301"/>
      <c r="W38" s="124"/>
      <c r="Y38" s="123"/>
      <c r="Z38" s="124"/>
      <c r="AA38" s="301"/>
      <c r="AB38" s="123"/>
      <c r="AD38" s="123"/>
      <c r="AE38" s="124"/>
      <c r="AG38" s="123"/>
      <c r="AH38" s="124"/>
      <c r="AK38" s="301"/>
      <c r="AM38" s="123"/>
      <c r="AN38" s="124"/>
      <c r="AO38" s="301"/>
      <c r="AQ38" s="124"/>
      <c r="AR38" s="123"/>
      <c r="AS38" s="123"/>
    </row>
    <row r="39" spans="1:45" s="181" customFormat="1" x14ac:dyDescent="0.25">
      <c r="A39" s="41"/>
      <c r="B39" s="41"/>
      <c r="F39" s="54"/>
      <c r="G39" s="54"/>
      <c r="H39" s="118"/>
      <c r="I39" s="119"/>
      <c r="J39" s="119"/>
      <c r="K39" s="63"/>
      <c r="L39" s="119"/>
      <c r="M39" s="119"/>
      <c r="N39" s="119"/>
      <c r="O39" s="119"/>
      <c r="P39" s="120"/>
      <c r="Q39" s="121"/>
      <c r="R39" s="122"/>
      <c r="T39" s="123"/>
      <c r="U39" s="124"/>
      <c r="V39" s="301"/>
      <c r="W39" s="124"/>
      <c r="Y39" s="123"/>
      <c r="Z39" s="124"/>
      <c r="AA39" s="301"/>
      <c r="AB39" s="123"/>
      <c r="AD39" s="123"/>
      <c r="AE39" s="124"/>
      <c r="AG39" s="123"/>
      <c r="AH39" s="124"/>
      <c r="AK39" s="301"/>
      <c r="AM39" s="123"/>
      <c r="AN39" s="124"/>
      <c r="AO39" s="301"/>
      <c r="AQ39" s="124"/>
      <c r="AR39" s="123"/>
      <c r="AS39" s="123"/>
    </row>
    <row r="40" spans="1:45" s="181" customFormat="1" x14ac:dyDescent="0.25">
      <c r="A40" s="41"/>
      <c r="B40" s="41"/>
      <c r="F40" s="54"/>
      <c r="G40" s="54"/>
      <c r="H40" s="118"/>
      <c r="I40" s="119"/>
      <c r="J40" s="119"/>
      <c r="K40" s="63"/>
      <c r="L40" s="119"/>
      <c r="M40" s="119"/>
      <c r="N40" s="119"/>
      <c r="O40" s="119"/>
      <c r="P40" s="120"/>
      <c r="Q40" s="121"/>
      <c r="R40" s="122"/>
      <c r="T40" s="123"/>
      <c r="U40" s="124"/>
      <c r="V40" s="301"/>
      <c r="W40" s="124"/>
      <c r="Y40" s="123"/>
      <c r="Z40" s="124"/>
      <c r="AA40" s="301"/>
      <c r="AB40" s="123"/>
      <c r="AD40" s="123"/>
      <c r="AE40" s="124"/>
      <c r="AG40" s="123"/>
      <c r="AH40" s="124"/>
      <c r="AK40" s="301"/>
      <c r="AM40" s="123"/>
      <c r="AN40" s="124"/>
      <c r="AO40" s="301"/>
      <c r="AQ40" s="124"/>
      <c r="AR40" s="123"/>
      <c r="AS40" s="123"/>
    </row>
    <row r="41" spans="1:45" s="181" customFormat="1" x14ac:dyDescent="0.25">
      <c r="A41" s="41"/>
      <c r="B41" s="41"/>
      <c r="F41" s="54"/>
      <c r="G41" s="54"/>
      <c r="H41" s="118"/>
      <c r="I41" s="119"/>
      <c r="J41" s="119"/>
      <c r="K41" s="63"/>
      <c r="L41" s="119"/>
      <c r="M41" s="119"/>
      <c r="N41" s="119"/>
      <c r="O41" s="119"/>
      <c r="P41" s="120"/>
      <c r="Q41" s="121"/>
      <c r="R41" s="122"/>
      <c r="T41" s="123"/>
      <c r="U41" s="124"/>
      <c r="V41" s="301"/>
      <c r="W41" s="124"/>
      <c r="Y41" s="123"/>
      <c r="Z41" s="124"/>
      <c r="AA41" s="301"/>
      <c r="AB41" s="123"/>
      <c r="AD41" s="123"/>
      <c r="AE41" s="124"/>
      <c r="AG41" s="123"/>
      <c r="AH41" s="124"/>
      <c r="AK41" s="301"/>
      <c r="AM41" s="123"/>
      <c r="AN41" s="124"/>
      <c r="AO41" s="301"/>
      <c r="AQ41" s="124"/>
      <c r="AR41" s="123"/>
      <c r="AS41" s="123"/>
    </row>
    <row r="42" spans="1:45" s="181" customFormat="1" x14ac:dyDescent="0.25">
      <c r="A42" s="41"/>
      <c r="B42" s="41"/>
      <c r="F42" s="54"/>
      <c r="G42" s="54"/>
      <c r="H42" s="118"/>
      <c r="I42" s="119"/>
      <c r="J42" s="119"/>
      <c r="K42" s="63"/>
      <c r="L42" s="119"/>
      <c r="M42" s="119"/>
      <c r="N42" s="119"/>
      <c r="O42" s="119"/>
      <c r="P42" s="120"/>
      <c r="Q42" s="121"/>
      <c r="R42" s="122"/>
      <c r="T42" s="123"/>
      <c r="U42" s="124"/>
      <c r="V42" s="301"/>
      <c r="W42" s="124"/>
      <c r="Y42" s="123"/>
      <c r="Z42" s="124"/>
      <c r="AA42" s="301"/>
      <c r="AB42" s="123"/>
      <c r="AD42" s="123"/>
      <c r="AE42" s="124"/>
      <c r="AG42" s="123"/>
      <c r="AH42" s="124"/>
      <c r="AK42" s="301"/>
      <c r="AM42" s="123"/>
      <c r="AN42" s="124"/>
      <c r="AO42" s="301"/>
      <c r="AQ42" s="124"/>
      <c r="AR42" s="123"/>
      <c r="AS42" s="123"/>
    </row>
    <row r="43" spans="1:45" s="181" customFormat="1" x14ac:dyDescent="0.25">
      <c r="A43" s="41"/>
      <c r="B43" s="41"/>
      <c r="F43" s="54"/>
      <c r="G43" s="54"/>
      <c r="H43" s="118"/>
      <c r="I43" s="119"/>
      <c r="J43" s="119"/>
      <c r="K43" s="63"/>
      <c r="L43" s="119"/>
      <c r="M43" s="119"/>
      <c r="N43" s="119"/>
      <c r="O43" s="119"/>
      <c r="P43" s="120"/>
      <c r="Q43" s="121"/>
      <c r="R43" s="122"/>
      <c r="T43" s="123"/>
      <c r="U43" s="124"/>
      <c r="V43" s="301"/>
      <c r="W43" s="124"/>
      <c r="Y43" s="123"/>
      <c r="Z43" s="124"/>
      <c r="AA43" s="301"/>
      <c r="AB43" s="123"/>
      <c r="AD43" s="123"/>
      <c r="AE43" s="124"/>
      <c r="AG43" s="123"/>
      <c r="AH43" s="124"/>
      <c r="AK43" s="301"/>
      <c r="AM43" s="123"/>
      <c r="AN43" s="124"/>
      <c r="AO43" s="301"/>
      <c r="AQ43" s="124"/>
      <c r="AR43" s="123"/>
      <c r="AS43" s="123"/>
    </row>
    <row r="44" spans="1:45" x14ac:dyDescent="0.25">
      <c r="A44" s="41"/>
      <c r="B44" s="41"/>
      <c r="C44" s="181"/>
      <c r="D44" s="181"/>
      <c r="E44" s="181"/>
      <c r="F44" s="54"/>
      <c r="G44" s="54"/>
      <c r="H44" s="118"/>
      <c r="I44" s="119"/>
      <c r="J44" s="119"/>
      <c r="L44" s="119"/>
      <c r="M44" s="119"/>
      <c r="N44" s="119"/>
      <c r="O44" s="119"/>
      <c r="P44" s="120"/>
      <c r="Q44" s="121"/>
      <c r="R44" s="122"/>
      <c r="S44" s="181"/>
      <c r="T44" s="123"/>
      <c r="U44" s="124"/>
      <c r="V44" s="301"/>
      <c r="W44" s="124"/>
      <c r="X44" s="181"/>
      <c r="Y44" s="123"/>
      <c r="Z44" s="124"/>
      <c r="AA44" s="301"/>
      <c r="AB44" s="123"/>
      <c r="AC44" s="181"/>
      <c r="AD44" s="123"/>
      <c r="AE44" s="124"/>
      <c r="AF44" s="181"/>
      <c r="AG44" s="123"/>
      <c r="AH44" s="124"/>
      <c r="AI44" s="181"/>
      <c r="AJ44" s="181"/>
      <c r="AK44" s="301"/>
      <c r="AL44" s="181"/>
      <c r="AM44" s="123"/>
      <c r="AN44" s="124"/>
      <c r="AO44" s="301"/>
      <c r="AP44" s="181"/>
      <c r="AQ44" s="124"/>
      <c r="AR44" s="123"/>
      <c r="AS44" s="123"/>
    </row>
    <row r="45" spans="1:45" x14ac:dyDescent="0.25">
      <c r="A45" s="41"/>
      <c r="B45" s="41"/>
      <c r="C45" s="181"/>
      <c r="D45" s="181"/>
      <c r="E45" s="181"/>
      <c r="F45" s="54"/>
      <c r="G45" s="54"/>
      <c r="H45" s="118"/>
      <c r="I45" s="119"/>
      <c r="J45" s="119"/>
      <c r="L45" s="119"/>
      <c r="M45" s="119"/>
      <c r="N45" s="119"/>
      <c r="O45" s="119"/>
      <c r="P45" s="120"/>
      <c r="Q45" s="121"/>
      <c r="R45" s="122"/>
      <c r="S45" s="181"/>
      <c r="T45" s="123"/>
      <c r="U45" s="124"/>
      <c r="V45" s="301"/>
      <c r="W45" s="124"/>
      <c r="X45" s="181"/>
      <c r="Y45" s="123"/>
      <c r="Z45" s="124"/>
      <c r="AA45" s="301"/>
      <c r="AB45" s="123"/>
      <c r="AC45" s="181"/>
      <c r="AD45" s="123"/>
      <c r="AE45" s="124"/>
      <c r="AF45" s="181"/>
      <c r="AG45" s="123"/>
      <c r="AH45" s="124"/>
      <c r="AI45" s="181"/>
      <c r="AJ45" s="181"/>
      <c r="AK45" s="301"/>
      <c r="AL45" s="181"/>
      <c r="AM45" s="123"/>
      <c r="AN45" s="124"/>
      <c r="AO45" s="301"/>
      <c r="AP45" s="181"/>
      <c r="AQ45" s="124"/>
      <c r="AR45" s="123"/>
      <c r="AS45" s="123"/>
    </row>
    <row r="46" spans="1:45" x14ac:dyDescent="0.25">
      <c r="A46" s="41"/>
      <c r="B46" s="41"/>
      <c r="C46" s="181"/>
      <c r="D46" s="181"/>
      <c r="E46" s="181"/>
      <c r="F46" s="54"/>
      <c r="G46" s="54"/>
      <c r="H46" s="118"/>
      <c r="I46" s="119"/>
      <c r="J46" s="119"/>
      <c r="L46" s="119"/>
      <c r="M46" s="119"/>
      <c r="N46" s="119"/>
      <c r="O46" s="119"/>
      <c r="P46" s="120"/>
      <c r="Q46" s="121"/>
      <c r="R46" s="122"/>
      <c r="S46" s="181"/>
      <c r="T46" s="123"/>
      <c r="U46" s="124"/>
      <c r="V46" s="301"/>
      <c r="W46" s="124"/>
      <c r="X46" s="181"/>
      <c r="Y46" s="123"/>
      <c r="Z46" s="124"/>
      <c r="AA46" s="301"/>
      <c r="AB46" s="123"/>
      <c r="AC46" s="181"/>
      <c r="AD46" s="123"/>
      <c r="AE46" s="124"/>
      <c r="AF46" s="181"/>
      <c r="AG46" s="123"/>
      <c r="AH46" s="124"/>
      <c r="AI46" s="181"/>
      <c r="AJ46" s="181"/>
      <c r="AK46" s="301"/>
      <c r="AL46" s="181"/>
      <c r="AM46" s="123"/>
      <c r="AN46" s="124"/>
      <c r="AO46" s="301"/>
      <c r="AP46" s="181"/>
      <c r="AQ46" s="124"/>
      <c r="AR46" s="123"/>
      <c r="AS46" s="123"/>
    </row>
    <row r="47" spans="1:45" x14ac:dyDescent="0.25">
      <c r="A47" s="41"/>
      <c r="B47" s="41"/>
      <c r="C47" s="181"/>
      <c r="D47" s="181"/>
      <c r="E47" s="181"/>
      <c r="F47" s="54"/>
      <c r="G47" s="54"/>
      <c r="H47" s="118"/>
      <c r="I47" s="119"/>
      <c r="J47" s="119"/>
      <c r="L47" s="119"/>
      <c r="M47" s="119"/>
      <c r="N47" s="119"/>
      <c r="O47" s="119"/>
      <c r="P47" s="120"/>
      <c r="Q47" s="121"/>
      <c r="R47" s="122"/>
      <c r="S47" s="181"/>
      <c r="T47" s="123"/>
      <c r="U47" s="124"/>
      <c r="V47" s="301"/>
      <c r="W47" s="124"/>
      <c r="X47" s="181"/>
      <c r="Y47" s="123"/>
      <c r="Z47" s="124"/>
      <c r="AA47" s="301"/>
      <c r="AB47" s="123"/>
      <c r="AC47" s="181"/>
      <c r="AD47" s="123"/>
      <c r="AE47" s="124"/>
      <c r="AF47" s="181"/>
      <c r="AG47" s="123"/>
      <c r="AH47" s="124"/>
      <c r="AI47" s="181"/>
      <c r="AJ47" s="181"/>
      <c r="AK47" s="301"/>
      <c r="AL47" s="181"/>
      <c r="AM47" s="123"/>
      <c r="AN47" s="124"/>
      <c r="AO47" s="301"/>
      <c r="AP47" s="181"/>
      <c r="AQ47" s="124"/>
      <c r="AR47" s="123"/>
      <c r="AS47" s="123"/>
    </row>
    <row r="48" spans="1:45" x14ac:dyDescent="0.25">
      <c r="A48" s="41"/>
      <c r="B48" s="41"/>
      <c r="C48" s="181"/>
      <c r="D48" s="181"/>
      <c r="E48" s="181"/>
      <c r="F48" s="54"/>
      <c r="G48" s="54"/>
      <c r="H48" s="118"/>
      <c r="I48" s="119"/>
      <c r="J48" s="119"/>
      <c r="L48" s="119"/>
      <c r="M48" s="119"/>
      <c r="N48" s="119"/>
      <c r="O48" s="119"/>
      <c r="P48" s="120"/>
      <c r="Q48" s="121"/>
      <c r="R48" s="122"/>
      <c r="S48" s="181"/>
      <c r="T48" s="123"/>
      <c r="U48" s="124"/>
      <c r="V48" s="301"/>
      <c r="W48" s="124"/>
      <c r="X48" s="181"/>
      <c r="Y48" s="123"/>
      <c r="Z48" s="124"/>
      <c r="AA48" s="301"/>
      <c r="AB48" s="123"/>
      <c r="AC48" s="181"/>
      <c r="AD48" s="123"/>
      <c r="AE48" s="124"/>
      <c r="AF48" s="181"/>
      <c r="AG48" s="123"/>
      <c r="AH48" s="124"/>
      <c r="AI48" s="181"/>
      <c r="AJ48" s="181"/>
      <c r="AK48" s="301"/>
      <c r="AL48" s="181"/>
      <c r="AM48" s="123"/>
      <c r="AN48" s="124"/>
      <c r="AO48" s="301"/>
      <c r="AP48" s="181"/>
      <c r="AQ48" s="124"/>
      <c r="AR48" s="123"/>
      <c r="AS48" s="123"/>
    </row>
    <row r="49" spans="1:45" x14ac:dyDescent="0.25">
      <c r="A49" s="41"/>
      <c r="B49" s="41"/>
      <c r="C49" s="181"/>
      <c r="D49" s="181"/>
      <c r="E49" s="181"/>
      <c r="F49" s="54"/>
      <c r="G49" s="54"/>
      <c r="H49" s="118"/>
      <c r="I49" s="119"/>
      <c r="J49" s="119"/>
      <c r="L49" s="119"/>
      <c r="M49" s="119"/>
      <c r="N49" s="119"/>
      <c r="O49" s="119"/>
      <c r="P49" s="120"/>
      <c r="Q49" s="121"/>
      <c r="R49" s="122"/>
      <c r="S49" s="181"/>
      <c r="T49" s="123"/>
      <c r="U49" s="124"/>
      <c r="V49" s="301"/>
      <c r="W49" s="124"/>
      <c r="X49" s="181"/>
      <c r="Y49" s="123"/>
      <c r="Z49" s="124"/>
      <c r="AA49" s="301"/>
      <c r="AB49" s="123"/>
      <c r="AC49" s="181"/>
      <c r="AD49" s="123"/>
      <c r="AE49" s="124"/>
      <c r="AF49" s="181"/>
      <c r="AG49" s="123"/>
      <c r="AH49" s="124"/>
      <c r="AI49" s="181"/>
      <c r="AJ49" s="181"/>
      <c r="AK49" s="301"/>
      <c r="AL49" s="181"/>
      <c r="AM49" s="123"/>
      <c r="AN49" s="124"/>
      <c r="AO49" s="301"/>
      <c r="AP49" s="181"/>
      <c r="AQ49" s="124"/>
      <c r="AR49" s="123"/>
      <c r="AS49" s="123"/>
    </row>
    <row r="50" spans="1:45" x14ac:dyDescent="0.25">
      <c r="A50" s="41"/>
      <c r="B50" s="41"/>
      <c r="C50" s="181"/>
      <c r="D50" s="181"/>
      <c r="E50" s="181"/>
      <c r="F50" s="54"/>
      <c r="G50" s="54"/>
      <c r="H50" s="118"/>
      <c r="I50" s="119"/>
      <c r="J50" s="119"/>
      <c r="L50" s="119"/>
      <c r="M50" s="119"/>
      <c r="N50" s="119"/>
      <c r="O50" s="119"/>
      <c r="P50" s="120"/>
      <c r="Q50" s="121"/>
      <c r="R50" s="122"/>
      <c r="S50" s="181"/>
      <c r="T50" s="123"/>
      <c r="U50" s="124"/>
      <c r="V50" s="301"/>
      <c r="W50" s="124"/>
      <c r="X50" s="181"/>
      <c r="Y50" s="123"/>
      <c r="Z50" s="124"/>
      <c r="AA50" s="301"/>
      <c r="AB50" s="123"/>
      <c r="AC50" s="181"/>
      <c r="AD50" s="123"/>
      <c r="AE50" s="124"/>
      <c r="AF50" s="181"/>
      <c r="AG50" s="123"/>
      <c r="AH50" s="124"/>
      <c r="AI50" s="181"/>
      <c r="AJ50" s="181"/>
      <c r="AK50" s="301"/>
      <c r="AL50" s="181"/>
      <c r="AM50" s="123"/>
      <c r="AN50" s="124"/>
      <c r="AO50" s="301"/>
      <c r="AP50" s="181"/>
      <c r="AQ50" s="124"/>
      <c r="AR50" s="123"/>
      <c r="AS50" s="123"/>
    </row>
    <row r="51" spans="1:45" x14ac:dyDescent="0.25">
      <c r="A51" s="41"/>
      <c r="B51" s="41"/>
      <c r="C51" s="181"/>
      <c r="D51" s="181"/>
      <c r="E51" s="181"/>
      <c r="F51" s="54"/>
      <c r="G51" s="54"/>
      <c r="H51" s="118"/>
      <c r="I51" s="119"/>
      <c r="J51" s="119"/>
      <c r="L51" s="119"/>
      <c r="M51" s="119"/>
      <c r="N51" s="119"/>
      <c r="O51" s="119"/>
      <c r="P51" s="120"/>
      <c r="Q51" s="121"/>
      <c r="R51" s="122"/>
      <c r="S51" s="181"/>
      <c r="T51" s="123"/>
      <c r="U51" s="124"/>
      <c r="V51" s="301"/>
      <c r="W51" s="124"/>
      <c r="X51" s="181"/>
      <c r="Y51" s="123"/>
      <c r="Z51" s="124"/>
      <c r="AA51" s="301"/>
      <c r="AB51" s="123"/>
      <c r="AC51" s="181"/>
      <c r="AD51" s="123"/>
      <c r="AE51" s="124"/>
      <c r="AF51" s="181"/>
      <c r="AG51" s="123"/>
      <c r="AH51" s="124"/>
      <c r="AI51" s="181"/>
      <c r="AJ51" s="181"/>
      <c r="AK51" s="301"/>
      <c r="AL51" s="181"/>
      <c r="AM51" s="123"/>
      <c r="AN51" s="124"/>
      <c r="AO51" s="301"/>
      <c r="AP51" s="181"/>
      <c r="AQ51" s="124"/>
      <c r="AR51" s="123"/>
      <c r="AS51" s="123"/>
    </row>
    <row r="52" spans="1:45" x14ac:dyDescent="0.25">
      <c r="A52" s="41"/>
      <c r="B52" s="41"/>
      <c r="C52" s="181"/>
      <c r="D52" s="181"/>
      <c r="E52" s="181"/>
      <c r="F52" s="54"/>
      <c r="G52" s="54"/>
      <c r="H52" s="118"/>
      <c r="I52" s="119"/>
      <c r="J52" s="119"/>
      <c r="L52" s="119"/>
      <c r="M52" s="119"/>
      <c r="N52" s="119"/>
      <c r="O52" s="119"/>
      <c r="P52" s="120"/>
      <c r="Q52" s="121"/>
      <c r="R52" s="122"/>
      <c r="S52" s="181"/>
      <c r="T52" s="123"/>
      <c r="U52" s="124"/>
      <c r="V52" s="301"/>
      <c r="W52" s="124"/>
      <c r="X52" s="181"/>
      <c r="Y52" s="123"/>
      <c r="Z52" s="124"/>
      <c r="AA52" s="301"/>
      <c r="AB52" s="123"/>
      <c r="AC52" s="181"/>
      <c r="AD52" s="123"/>
      <c r="AE52" s="124"/>
      <c r="AF52" s="181"/>
      <c r="AG52" s="123"/>
      <c r="AH52" s="124"/>
      <c r="AI52" s="181"/>
      <c r="AJ52" s="181"/>
      <c r="AK52" s="301"/>
      <c r="AL52" s="181"/>
      <c r="AM52" s="123"/>
      <c r="AN52" s="124"/>
      <c r="AO52" s="301"/>
      <c r="AP52" s="181"/>
      <c r="AQ52" s="124"/>
      <c r="AR52" s="123"/>
      <c r="AS52" s="123"/>
    </row>
    <row r="53" spans="1:45" x14ac:dyDescent="0.25">
      <c r="A53" s="41"/>
      <c r="B53" s="41"/>
      <c r="C53" s="181"/>
      <c r="D53" s="181"/>
      <c r="E53" s="181"/>
      <c r="F53" s="54"/>
      <c r="G53" s="54"/>
      <c r="H53" s="118"/>
      <c r="I53" s="119"/>
      <c r="J53" s="119"/>
      <c r="L53" s="119"/>
      <c r="M53" s="119"/>
      <c r="N53" s="119"/>
      <c r="O53" s="119"/>
      <c r="P53" s="120"/>
      <c r="Q53" s="121"/>
      <c r="R53" s="122"/>
      <c r="S53" s="181"/>
      <c r="T53" s="123"/>
      <c r="U53" s="124"/>
      <c r="V53" s="301"/>
      <c r="W53" s="124"/>
      <c r="X53" s="181"/>
      <c r="Y53" s="123"/>
      <c r="Z53" s="124"/>
      <c r="AA53" s="301"/>
      <c r="AB53" s="123"/>
      <c r="AC53" s="181"/>
      <c r="AD53" s="123"/>
      <c r="AE53" s="124"/>
      <c r="AF53" s="181"/>
      <c r="AG53" s="123"/>
      <c r="AH53" s="124"/>
      <c r="AI53" s="181"/>
      <c r="AJ53" s="181"/>
      <c r="AK53" s="301"/>
      <c r="AL53" s="181"/>
      <c r="AM53" s="123"/>
      <c r="AN53" s="124"/>
      <c r="AO53" s="301"/>
      <c r="AP53" s="181"/>
      <c r="AQ53" s="124"/>
      <c r="AR53" s="123"/>
      <c r="AS53" s="123"/>
    </row>
    <row r="54" spans="1:45" x14ac:dyDescent="0.25">
      <c r="A54" s="41"/>
      <c r="B54" s="41"/>
      <c r="C54" s="181"/>
      <c r="D54" s="181"/>
      <c r="E54" s="181"/>
      <c r="F54" s="54"/>
      <c r="G54" s="54"/>
      <c r="H54" s="118"/>
      <c r="I54" s="119"/>
      <c r="J54" s="119"/>
      <c r="L54" s="119"/>
      <c r="M54" s="119"/>
      <c r="N54" s="119"/>
      <c r="O54" s="119"/>
      <c r="P54" s="120"/>
      <c r="Q54" s="121"/>
      <c r="R54" s="122"/>
      <c r="S54" s="181"/>
      <c r="T54" s="123"/>
      <c r="U54" s="124"/>
      <c r="V54" s="301"/>
      <c r="W54" s="124"/>
      <c r="X54" s="181"/>
      <c r="Y54" s="123"/>
      <c r="Z54" s="124"/>
      <c r="AA54" s="301"/>
      <c r="AB54" s="123"/>
      <c r="AC54" s="181"/>
      <c r="AD54" s="123"/>
      <c r="AE54" s="124"/>
      <c r="AF54" s="181"/>
      <c r="AG54" s="123"/>
      <c r="AH54" s="124"/>
      <c r="AI54" s="181"/>
      <c r="AJ54" s="181"/>
      <c r="AK54" s="301"/>
      <c r="AL54" s="181"/>
      <c r="AM54" s="123"/>
      <c r="AN54" s="124"/>
      <c r="AO54" s="301"/>
      <c r="AP54" s="181"/>
      <c r="AQ54" s="124"/>
      <c r="AR54" s="123"/>
      <c r="AS54" s="123"/>
    </row>
    <row r="55" spans="1:45" x14ac:dyDescent="0.25">
      <c r="A55" s="41"/>
      <c r="B55" s="41"/>
      <c r="C55" s="181"/>
      <c r="D55" s="181"/>
      <c r="E55" s="181"/>
      <c r="F55" s="54"/>
      <c r="G55" s="54"/>
      <c r="H55" s="118"/>
      <c r="I55" s="119"/>
      <c r="J55" s="119"/>
      <c r="L55" s="119"/>
      <c r="M55" s="119"/>
      <c r="N55" s="119"/>
      <c r="O55" s="119"/>
      <c r="P55" s="120"/>
      <c r="Q55" s="121"/>
      <c r="R55" s="122"/>
      <c r="S55" s="181"/>
      <c r="T55" s="123"/>
      <c r="U55" s="124"/>
      <c r="V55" s="301"/>
      <c r="W55" s="124"/>
      <c r="X55" s="181"/>
      <c r="Y55" s="123"/>
      <c r="Z55" s="124"/>
      <c r="AA55" s="301"/>
      <c r="AB55" s="123"/>
      <c r="AC55" s="181"/>
      <c r="AD55" s="123"/>
      <c r="AE55" s="124"/>
      <c r="AF55" s="181"/>
      <c r="AG55" s="123"/>
      <c r="AH55" s="124"/>
      <c r="AI55" s="181"/>
      <c r="AJ55" s="181"/>
      <c r="AK55" s="301"/>
      <c r="AL55" s="181"/>
      <c r="AM55" s="123"/>
      <c r="AN55" s="124"/>
      <c r="AO55" s="301"/>
      <c r="AP55" s="181"/>
      <c r="AQ55" s="124"/>
      <c r="AR55" s="123"/>
      <c r="AS55" s="123"/>
    </row>
    <row r="56" spans="1:45" x14ac:dyDescent="0.25">
      <c r="A56" s="41"/>
      <c r="B56" s="41"/>
      <c r="C56" s="181"/>
      <c r="D56" s="181"/>
      <c r="E56" s="181"/>
      <c r="F56" s="54"/>
      <c r="G56" s="54"/>
      <c r="H56" s="118"/>
      <c r="I56" s="119"/>
      <c r="J56" s="119"/>
      <c r="L56" s="119"/>
      <c r="M56" s="119"/>
      <c r="N56" s="119"/>
      <c r="O56" s="119"/>
      <c r="P56" s="120"/>
      <c r="Q56" s="121"/>
      <c r="R56" s="122"/>
      <c r="S56" s="181"/>
      <c r="T56" s="123"/>
      <c r="U56" s="124"/>
      <c r="V56" s="301"/>
      <c r="W56" s="124"/>
      <c r="X56" s="181"/>
      <c r="Y56" s="123"/>
      <c r="Z56" s="124"/>
      <c r="AA56" s="301"/>
      <c r="AB56" s="123"/>
      <c r="AC56" s="181"/>
      <c r="AD56" s="123"/>
      <c r="AE56" s="124"/>
      <c r="AF56" s="181"/>
      <c r="AG56" s="123"/>
      <c r="AH56" s="124"/>
      <c r="AI56" s="181"/>
      <c r="AJ56" s="181"/>
      <c r="AK56" s="301"/>
      <c r="AL56" s="181"/>
      <c r="AM56" s="123"/>
      <c r="AN56" s="124"/>
      <c r="AO56" s="301"/>
      <c r="AP56" s="181"/>
      <c r="AQ56" s="124"/>
      <c r="AR56" s="123"/>
      <c r="AS56" s="123"/>
    </row>
    <row r="57" spans="1:45" x14ac:dyDescent="0.25">
      <c r="A57" s="41"/>
      <c r="B57" s="41"/>
      <c r="C57" s="181"/>
      <c r="D57" s="181"/>
      <c r="E57" s="181"/>
      <c r="F57" s="54"/>
      <c r="G57" s="54"/>
      <c r="H57" s="118"/>
      <c r="I57" s="119"/>
      <c r="J57" s="119"/>
      <c r="L57" s="119"/>
      <c r="M57" s="119"/>
      <c r="N57" s="119"/>
      <c r="O57" s="119"/>
      <c r="P57" s="120"/>
      <c r="Q57" s="121"/>
      <c r="R57" s="122"/>
      <c r="S57" s="181"/>
      <c r="T57" s="123"/>
      <c r="U57" s="124"/>
      <c r="V57" s="301"/>
      <c r="W57" s="124"/>
      <c r="X57" s="181"/>
      <c r="Y57" s="123"/>
      <c r="Z57" s="124"/>
      <c r="AA57" s="301"/>
      <c r="AB57" s="123"/>
      <c r="AC57" s="181"/>
      <c r="AD57" s="123"/>
      <c r="AE57" s="124"/>
      <c r="AF57" s="181"/>
      <c r="AG57" s="123"/>
      <c r="AH57" s="124"/>
      <c r="AI57" s="181"/>
      <c r="AJ57" s="181"/>
      <c r="AK57" s="301"/>
      <c r="AL57" s="181"/>
      <c r="AM57" s="123"/>
      <c r="AN57" s="124"/>
      <c r="AO57" s="301"/>
      <c r="AP57" s="181"/>
      <c r="AQ57" s="124"/>
      <c r="AR57" s="123"/>
      <c r="AS57" s="123"/>
    </row>
  </sheetData>
  <conditionalFormatting sqref="H1:H1048576">
    <cfRule type="expression" dxfId="62" priority="1">
      <formula>"AND([@Cat]=""3M"",[@[Total Upgrade Points]]=50)"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[1]Teams!#REF!</xm:f>
          </x14:formula1>
          <xm:sqref>E63:E1048576</xm:sqref>
        </x14:dataValidation>
        <x14:dataValidation type="list" allowBlank="1" showInputMessage="1" showErrorMessage="1">
          <x14:formula1>
            <xm:f>Teams!$A$1</xm:f>
          </x14:formula1>
          <xm:sqref>E1</xm:sqref>
        </x14:dataValidation>
        <x14:dataValidation type="list" allowBlank="1" showInputMessage="1" showErrorMessage="1">
          <x14:formula1>
            <xm:f>Teams!$A:$A</xm:f>
          </x14:formula1>
          <xm:sqref>E2:E62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pane ySplit="1" topLeftCell="A2" activePane="bottomLeft" state="frozen"/>
      <selection pane="bottomLeft" activeCell="N11" sqref="N11"/>
    </sheetView>
  </sheetViews>
  <sheetFormatPr defaultRowHeight="12.75" x14ac:dyDescent="0.2"/>
  <cols>
    <col min="1" max="1" width="30.140625" style="218" customWidth="1"/>
    <col min="2" max="2" width="7.7109375" style="218" customWidth="1"/>
    <col min="3" max="3" width="13" style="218" customWidth="1"/>
    <col min="4" max="12" width="5.140625" style="216" customWidth="1"/>
    <col min="13" max="16384" width="9.140625" style="218"/>
  </cols>
  <sheetData>
    <row r="1" spans="1:12" s="216" customFormat="1" ht="30.75" customHeight="1" x14ac:dyDescent="0.2">
      <c r="A1" s="222" t="s">
        <v>783</v>
      </c>
      <c r="B1" s="222" t="s">
        <v>5</v>
      </c>
      <c r="C1" s="222" t="s">
        <v>784</v>
      </c>
      <c r="D1" s="222" t="s">
        <v>34</v>
      </c>
      <c r="E1" s="222" t="s">
        <v>231</v>
      </c>
      <c r="F1" s="222" t="s">
        <v>384</v>
      </c>
      <c r="G1" s="222" t="s">
        <v>588</v>
      </c>
      <c r="H1" s="222" t="s">
        <v>15</v>
      </c>
      <c r="I1" s="222" t="s">
        <v>186</v>
      </c>
      <c r="J1" s="222" t="s">
        <v>353</v>
      </c>
      <c r="K1" s="222" t="s">
        <v>510</v>
      </c>
      <c r="L1" s="222" t="s">
        <v>723</v>
      </c>
    </row>
    <row r="2" spans="1:12" x14ac:dyDescent="0.2">
      <c r="A2" s="217" t="s">
        <v>33</v>
      </c>
      <c r="B2" s="219"/>
      <c r="C2" s="220"/>
      <c r="D2" s="219"/>
      <c r="E2" s="219"/>
      <c r="F2" s="219"/>
      <c r="G2" s="219"/>
      <c r="H2" s="219"/>
      <c r="I2" s="219"/>
      <c r="J2" s="219"/>
      <c r="K2" s="219"/>
      <c r="L2" s="219"/>
    </row>
    <row r="3" spans="1:12" x14ac:dyDescent="0.2">
      <c r="A3" s="217" t="s">
        <v>86</v>
      </c>
      <c r="B3" s="219"/>
      <c r="C3" s="220"/>
      <c r="D3" s="219"/>
      <c r="E3" s="219"/>
      <c r="F3" s="219"/>
      <c r="G3" s="219"/>
      <c r="H3" s="219"/>
      <c r="I3" s="219"/>
      <c r="J3" s="219"/>
      <c r="K3" s="219"/>
      <c r="L3" s="219"/>
    </row>
    <row r="4" spans="1:12" x14ac:dyDescent="0.2">
      <c r="A4" s="217" t="s">
        <v>89</v>
      </c>
      <c r="B4" s="219"/>
      <c r="C4" s="220"/>
      <c r="D4" s="219"/>
      <c r="E4" s="219"/>
      <c r="F4" s="219"/>
      <c r="G4" s="219"/>
      <c r="H4" s="219"/>
      <c r="I4" s="219"/>
      <c r="J4" s="219"/>
      <c r="K4" s="219"/>
      <c r="L4" s="219"/>
    </row>
    <row r="5" spans="1:12" x14ac:dyDescent="0.2">
      <c r="A5" s="217" t="s">
        <v>67</v>
      </c>
      <c r="B5" s="219"/>
      <c r="C5" s="220"/>
      <c r="D5" s="219"/>
      <c r="E5" s="219"/>
      <c r="F5" s="219"/>
      <c r="G5" s="219"/>
      <c r="H5" s="219"/>
      <c r="I5" s="219"/>
      <c r="J5" s="219"/>
      <c r="K5" s="219"/>
      <c r="L5" s="219"/>
    </row>
    <row r="6" spans="1:12" x14ac:dyDescent="0.2">
      <c r="A6" s="223" t="s">
        <v>77</v>
      </c>
      <c r="B6" s="219"/>
      <c r="C6" s="220"/>
      <c r="D6" s="219"/>
      <c r="E6" s="219"/>
      <c r="F6" s="219"/>
      <c r="G6" s="219"/>
      <c r="H6" s="219"/>
      <c r="I6" s="219"/>
      <c r="J6" s="219"/>
      <c r="K6" s="219"/>
      <c r="L6" s="219"/>
    </row>
    <row r="7" spans="1:12" x14ac:dyDescent="0.2">
      <c r="A7" s="217" t="s">
        <v>47</v>
      </c>
      <c r="B7" s="219"/>
      <c r="C7" s="220"/>
      <c r="D7" s="219"/>
      <c r="E7" s="219"/>
      <c r="F7" s="219"/>
      <c r="G7" s="219"/>
      <c r="H7" s="219"/>
      <c r="I7" s="219"/>
      <c r="J7" s="219"/>
      <c r="K7" s="219"/>
      <c r="L7" s="219"/>
    </row>
    <row r="8" spans="1:12" x14ac:dyDescent="0.2">
      <c r="A8" s="217" t="s">
        <v>38</v>
      </c>
      <c r="B8" s="219"/>
      <c r="C8" s="220"/>
      <c r="D8" s="219"/>
      <c r="E8" s="219"/>
      <c r="F8" s="219"/>
      <c r="G8" s="219"/>
      <c r="H8" s="219"/>
      <c r="I8" s="219"/>
      <c r="J8" s="219"/>
      <c r="K8" s="219"/>
      <c r="L8" s="219"/>
    </row>
    <row r="9" spans="1:12" x14ac:dyDescent="0.2">
      <c r="A9" s="223" t="s">
        <v>30</v>
      </c>
      <c r="B9" s="219"/>
      <c r="C9" s="220"/>
      <c r="D9" s="219"/>
      <c r="E9" s="219"/>
      <c r="F9" s="219"/>
      <c r="G9" s="219"/>
      <c r="H9" s="219"/>
      <c r="I9" s="219"/>
      <c r="J9" s="219"/>
      <c r="K9" s="219"/>
      <c r="L9" s="219"/>
    </row>
    <row r="10" spans="1:12" x14ac:dyDescent="0.2">
      <c r="A10" s="217" t="s">
        <v>70</v>
      </c>
      <c r="B10" s="219"/>
      <c r="C10" s="220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1:12" x14ac:dyDescent="0.2">
      <c r="A11" s="223" t="s">
        <v>19</v>
      </c>
      <c r="B11" s="219"/>
      <c r="C11" s="220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1:12" x14ac:dyDescent="0.2">
      <c r="A12" s="217" t="s">
        <v>262</v>
      </c>
      <c r="B12" s="219"/>
      <c r="C12" s="220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x14ac:dyDescent="0.2">
      <c r="A13" s="223" t="s">
        <v>823</v>
      </c>
      <c r="B13" s="219"/>
      <c r="C13" s="220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1:12" x14ac:dyDescent="0.2">
      <c r="A14" s="223" t="s">
        <v>408</v>
      </c>
      <c r="B14" s="219"/>
      <c r="C14" s="220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x14ac:dyDescent="0.2">
      <c r="A15" s="223" t="s">
        <v>363</v>
      </c>
      <c r="B15" s="219"/>
      <c r="C15" s="220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1:12" x14ac:dyDescent="0.2">
      <c r="A16" s="223" t="s">
        <v>847</v>
      </c>
      <c r="B16" s="219"/>
      <c r="C16" s="220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1:12" x14ac:dyDescent="0.2">
      <c r="A17" s="223" t="s">
        <v>227</v>
      </c>
      <c r="B17" s="219"/>
      <c r="C17" s="220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1:12" x14ac:dyDescent="0.2">
      <c r="A18" s="217" t="s">
        <v>24</v>
      </c>
      <c r="B18" s="219"/>
      <c r="C18" s="220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1:12" x14ac:dyDescent="0.2">
      <c r="A19" s="223" t="s">
        <v>155</v>
      </c>
      <c r="B19" s="219"/>
      <c r="C19" s="220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1:12" x14ac:dyDescent="0.2">
      <c r="A20" s="223" t="s">
        <v>498</v>
      </c>
      <c r="B20" s="219"/>
      <c r="C20" s="220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1:12" x14ac:dyDescent="0.2">
      <c r="A21" s="223" t="s">
        <v>889</v>
      </c>
      <c r="B21" s="219"/>
      <c r="C21" s="220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1:12" x14ac:dyDescent="0.2">
      <c r="A22" s="217" t="s">
        <v>246</v>
      </c>
      <c r="B22" s="219"/>
      <c r="C22" s="220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1:12" x14ac:dyDescent="0.2">
      <c r="A23" s="223" t="s">
        <v>104</v>
      </c>
      <c r="B23" s="219"/>
      <c r="C23" s="220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1:12" x14ac:dyDescent="0.2">
      <c r="A24" s="223" t="s">
        <v>591</v>
      </c>
      <c r="B24" s="219"/>
      <c r="C24" s="220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1:12" x14ac:dyDescent="0.2">
      <c r="A25" s="217" t="s">
        <v>890</v>
      </c>
      <c r="B25" s="219"/>
      <c r="C25" s="220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1:12" x14ac:dyDescent="0.2">
      <c r="A26" s="217" t="s">
        <v>294</v>
      </c>
      <c r="B26" s="219"/>
      <c r="C26" s="220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1:12" x14ac:dyDescent="0.2">
      <c r="A27" s="223" t="s">
        <v>853</v>
      </c>
      <c r="B27" s="219"/>
      <c r="C27" s="220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1:12" x14ac:dyDescent="0.2">
      <c r="A28" s="223" t="s">
        <v>111</v>
      </c>
      <c r="B28" s="219"/>
      <c r="C28" s="220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1:12" x14ac:dyDescent="0.2">
      <c r="A29" s="217" t="s">
        <v>905</v>
      </c>
      <c r="B29" s="219"/>
      <c r="C29" s="220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1:12" x14ac:dyDescent="0.2">
      <c r="A30" s="223" t="s">
        <v>450</v>
      </c>
      <c r="B30" s="219"/>
      <c r="C30" s="220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1:12" x14ac:dyDescent="0.2">
      <c r="A31" s="217" t="s">
        <v>906</v>
      </c>
      <c r="B31" s="219"/>
      <c r="C31" s="220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1:12" x14ac:dyDescent="0.2">
      <c r="A32" s="223" t="s">
        <v>27</v>
      </c>
      <c r="B32" s="219"/>
      <c r="C32" s="220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1:12" x14ac:dyDescent="0.2">
      <c r="A33" s="217" t="s">
        <v>650</v>
      </c>
      <c r="B33" s="219"/>
      <c r="C33" s="220"/>
      <c r="D33" s="219"/>
      <c r="E33" s="219"/>
      <c r="F33" s="219"/>
      <c r="G33" s="219"/>
      <c r="H33" s="219"/>
      <c r="I33" s="219"/>
      <c r="J33" s="219"/>
      <c r="K33" s="219"/>
      <c r="L33" s="219"/>
    </row>
    <row r="34" spans="1:12" x14ac:dyDescent="0.2">
      <c r="A34" s="223" t="s">
        <v>754</v>
      </c>
      <c r="B34" s="219"/>
      <c r="C34" s="220"/>
      <c r="D34" s="219"/>
      <c r="E34" s="219"/>
      <c r="F34" s="219"/>
      <c r="G34" s="219"/>
      <c r="H34" s="219"/>
      <c r="I34" s="219"/>
      <c r="J34" s="219"/>
      <c r="K34" s="219"/>
      <c r="L34" s="219"/>
    </row>
    <row r="35" spans="1:12" x14ac:dyDescent="0.2">
      <c r="A35" s="223" t="s">
        <v>248</v>
      </c>
      <c r="B35" s="219"/>
      <c r="C35" s="220"/>
      <c r="D35" s="219"/>
      <c r="E35" s="219"/>
      <c r="F35" s="219"/>
      <c r="G35" s="219"/>
      <c r="H35" s="219"/>
      <c r="I35" s="219"/>
      <c r="J35" s="219"/>
      <c r="K35" s="219"/>
      <c r="L35" s="219"/>
    </row>
    <row r="36" spans="1:12" x14ac:dyDescent="0.2">
      <c r="A36" s="223" t="s">
        <v>835</v>
      </c>
      <c r="B36" s="219"/>
      <c r="C36" s="220"/>
      <c r="D36" s="219"/>
      <c r="E36" s="219"/>
      <c r="F36" s="219"/>
      <c r="G36" s="219"/>
      <c r="H36" s="219"/>
      <c r="I36" s="219"/>
      <c r="J36" s="219"/>
      <c r="K36" s="219"/>
      <c r="L36" s="219"/>
    </row>
    <row r="37" spans="1:12" x14ac:dyDescent="0.2">
      <c r="A37" s="217" t="s">
        <v>791</v>
      </c>
      <c r="B37" s="219"/>
      <c r="C37" s="220"/>
      <c r="D37" s="219"/>
      <c r="E37" s="219"/>
      <c r="F37" s="219"/>
      <c r="G37" s="219"/>
      <c r="H37" s="219"/>
      <c r="I37" s="219"/>
      <c r="J37" s="219"/>
      <c r="K37" s="219"/>
      <c r="L37" s="219"/>
    </row>
    <row r="38" spans="1:12" x14ac:dyDescent="0.2">
      <c r="A38" s="223" t="s">
        <v>217</v>
      </c>
      <c r="B38" s="219"/>
      <c r="C38" s="220"/>
      <c r="D38" s="219"/>
      <c r="E38" s="219"/>
      <c r="F38" s="219"/>
      <c r="G38" s="219"/>
      <c r="H38" s="219"/>
      <c r="I38" s="219"/>
      <c r="J38" s="219"/>
      <c r="K38" s="219"/>
      <c r="L38" s="219"/>
    </row>
    <row r="39" spans="1:12" x14ac:dyDescent="0.2">
      <c r="A39" s="217" t="s">
        <v>146</v>
      </c>
      <c r="B39" s="219"/>
      <c r="C39" s="220"/>
      <c r="D39" s="219"/>
      <c r="E39" s="219"/>
      <c r="F39" s="219"/>
      <c r="G39" s="219"/>
      <c r="H39" s="219"/>
      <c r="I39" s="219"/>
      <c r="J39" s="219"/>
      <c r="K39" s="219"/>
      <c r="L39" s="219"/>
    </row>
    <row r="40" spans="1:12" x14ac:dyDescent="0.2">
      <c r="A40" s="223" t="s">
        <v>59</v>
      </c>
      <c r="B40" s="219"/>
      <c r="C40" s="220"/>
      <c r="D40" s="219"/>
      <c r="E40" s="219"/>
      <c r="F40" s="219"/>
      <c r="G40" s="219"/>
      <c r="H40" s="219"/>
      <c r="I40" s="219"/>
      <c r="J40" s="219"/>
      <c r="K40" s="219"/>
      <c r="L40" s="219"/>
    </row>
    <row r="41" spans="1:12" x14ac:dyDescent="0.2">
      <c r="A41" s="217" t="s">
        <v>900</v>
      </c>
      <c r="B41" s="219"/>
      <c r="C41" s="220"/>
      <c r="D41" s="219"/>
      <c r="E41" s="219"/>
      <c r="F41" s="219"/>
      <c r="G41" s="219"/>
      <c r="H41" s="219"/>
      <c r="I41" s="219"/>
      <c r="J41" s="219"/>
      <c r="K41" s="219"/>
      <c r="L41" s="219"/>
    </row>
    <row r="42" spans="1:12" x14ac:dyDescent="0.2">
      <c r="A42" s="223" t="s">
        <v>62</v>
      </c>
      <c r="B42" s="219"/>
      <c r="C42" s="220"/>
      <c r="D42" s="219"/>
      <c r="E42" s="219"/>
      <c r="F42" s="219"/>
      <c r="G42" s="219"/>
      <c r="H42" s="219"/>
      <c r="I42" s="219"/>
      <c r="J42" s="219"/>
      <c r="K42" s="219"/>
      <c r="L42" s="219"/>
    </row>
    <row r="43" spans="1:12" x14ac:dyDescent="0.2">
      <c r="A43" s="223" t="s">
        <v>101</v>
      </c>
      <c r="B43" s="219"/>
      <c r="C43" s="220"/>
      <c r="D43" s="219"/>
      <c r="E43" s="219"/>
      <c r="F43" s="219"/>
      <c r="G43" s="219"/>
      <c r="H43" s="219"/>
      <c r="I43" s="219"/>
      <c r="J43" s="219"/>
      <c r="K43" s="219"/>
      <c r="L43" s="219"/>
    </row>
    <row r="44" spans="1:12" x14ac:dyDescent="0.2">
      <c r="A44" s="223" t="s">
        <v>594</v>
      </c>
      <c r="B44" s="219"/>
      <c r="C44" s="220"/>
      <c r="D44" s="219"/>
      <c r="E44" s="219"/>
      <c r="F44" s="219"/>
      <c r="G44" s="219"/>
      <c r="H44" s="219"/>
      <c r="I44" s="219"/>
      <c r="J44" s="219"/>
      <c r="K44" s="219"/>
      <c r="L44" s="219"/>
    </row>
    <row r="45" spans="1:12" x14ac:dyDescent="0.2">
      <c r="A45" s="217" t="s">
        <v>687</v>
      </c>
      <c r="B45" s="219"/>
      <c r="C45" s="220"/>
      <c r="D45" s="219"/>
      <c r="E45" s="219"/>
      <c r="F45" s="219"/>
      <c r="G45" s="219"/>
      <c r="H45" s="219"/>
      <c r="I45" s="219"/>
      <c r="J45" s="219"/>
      <c r="K45" s="219"/>
      <c r="L45" s="219"/>
    </row>
    <row r="46" spans="1:12" x14ac:dyDescent="0.2">
      <c r="A46" s="223" t="s">
        <v>122</v>
      </c>
      <c r="B46" s="219"/>
      <c r="C46" s="220"/>
      <c r="D46" s="219"/>
      <c r="E46" s="219"/>
      <c r="F46" s="219"/>
      <c r="G46" s="219"/>
      <c r="H46" s="219"/>
      <c r="I46" s="219"/>
      <c r="J46" s="219"/>
      <c r="K46" s="219"/>
      <c r="L46" s="219"/>
    </row>
    <row r="47" spans="1:12" x14ac:dyDescent="0.2">
      <c r="A47" s="217" t="s">
        <v>911</v>
      </c>
      <c r="B47" s="219"/>
      <c r="C47" s="220"/>
      <c r="D47" s="219"/>
      <c r="E47" s="219"/>
      <c r="F47" s="219"/>
      <c r="G47" s="219"/>
      <c r="H47" s="219"/>
      <c r="I47" s="219"/>
      <c r="J47" s="219"/>
      <c r="K47" s="219"/>
      <c r="L47" s="219"/>
    </row>
    <row r="48" spans="1:12" x14ac:dyDescent="0.2">
      <c r="A48" s="217" t="s">
        <v>117</v>
      </c>
      <c r="B48" s="219"/>
      <c r="C48" s="220"/>
      <c r="D48" s="219"/>
      <c r="E48" s="219"/>
      <c r="F48" s="219"/>
      <c r="G48" s="219"/>
      <c r="H48" s="219"/>
      <c r="I48" s="219"/>
      <c r="J48" s="219"/>
      <c r="K48" s="219"/>
      <c r="L48" s="219"/>
    </row>
    <row r="49" spans="1:12" x14ac:dyDescent="0.2">
      <c r="A49" s="217" t="s">
        <v>452</v>
      </c>
      <c r="B49" s="219"/>
      <c r="C49" s="220"/>
      <c r="D49" s="219"/>
      <c r="E49" s="219"/>
      <c r="F49" s="219"/>
      <c r="G49" s="219"/>
      <c r="H49" s="219"/>
      <c r="I49" s="219"/>
      <c r="J49" s="219"/>
      <c r="K49" s="219"/>
      <c r="L49" s="219"/>
    </row>
    <row r="50" spans="1:12" x14ac:dyDescent="0.2">
      <c r="A50" s="223" t="s">
        <v>358</v>
      </c>
      <c r="B50" s="219"/>
      <c r="C50" s="220"/>
      <c r="D50" s="219"/>
      <c r="E50" s="219"/>
      <c r="F50" s="219"/>
      <c r="G50" s="219"/>
      <c r="H50" s="219"/>
      <c r="I50" s="219"/>
      <c r="J50" s="219"/>
      <c r="K50" s="219"/>
      <c r="L50" s="219"/>
    </row>
    <row r="51" spans="1:12" x14ac:dyDescent="0.2">
      <c r="A51" s="217" t="s">
        <v>329</v>
      </c>
      <c r="B51" s="219"/>
      <c r="C51" s="220"/>
      <c r="D51" s="219"/>
      <c r="E51" s="219"/>
      <c r="F51" s="219"/>
      <c r="G51" s="219"/>
      <c r="H51" s="219"/>
      <c r="I51" s="219"/>
      <c r="J51" s="219"/>
      <c r="K51" s="219"/>
      <c r="L51" s="219"/>
    </row>
    <row r="52" spans="1:12" x14ac:dyDescent="0.2">
      <c r="A52" s="223" t="s">
        <v>292</v>
      </c>
      <c r="B52" s="219"/>
      <c r="C52" s="220"/>
      <c r="D52" s="219"/>
      <c r="E52" s="219"/>
      <c r="F52" s="219"/>
      <c r="G52" s="219"/>
      <c r="H52" s="219"/>
      <c r="I52" s="219"/>
      <c r="J52" s="219"/>
      <c r="K52" s="219"/>
      <c r="L52" s="219"/>
    </row>
    <row r="53" spans="1:12" x14ac:dyDescent="0.2">
      <c r="A53" s="223" t="s">
        <v>640</v>
      </c>
      <c r="B53" s="219"/>
      <c r="C53" s="220"/>
      <c r="D53" s="219"/>
      <c r="E53" s="219"/>
      <c r="F53" s="219"/>
      <c r="G53" s="219"/>
      <c r="H53" s="219"/>
      <c r="I53" s="219"/>
      <c r="J53" s="219"/>
      <c r="K53" s="219"/>
      <c r="L53" s="219"/>
    </row>
    <row r="54" spans="1:12" x14ac:dyDescent="0.2">
      <c r="A54" s="217" t="s">
        <v>587</v>
      </c>
      <c r="B54" s="219"/>
      <c r="C54" s="220"/>
      <c r="D54" s="219"/>
      <c r="E54" s="219"/>
      <c r="F54" s="219"/>
      <c r="G54" s="219"/>
      <c r="H54" s="219"/>
      <c r="I54" s="219"/>
      <c r="J54" s="219"/>
      <c r="K54" s="219"/>
      <c r="L54" s="219"/>
    </row>
    <row r="55" spans="1:12" x14ac:dyDescent="0.2">
      <c r="A55" s="217" t="s">
        <v>534</v>
      </c>
      <c r="B55" s="219"/>
      <c r="C55" s="220"/>
      <c r="D55" s="219"/>
      <c r="E55" s="219"/>
      <c r="F55" s="219"/>
      <c r="G55" s="219"/>
      <c r="H55" s="219"/>
      <c r="I55" s="219"/>
      <c r="J55" s="219"/>
      <c r="K55" s="219"/>
      <c r="L55" s="219"/>
    </row>
    <row r="56" spans="1:12" x14ac:dyDescent="0.2">
      <c r="A56" s="223" t="s">
        <v>622</v>
      </c>
      <c r="B56" s="219"/>
      <c r="C56" s="220"/>
      <c r="D56" s="219"/>
      <c r="E56" s="219"/>
      <c r="F56" s="219"/>
      <c r="G56" s="219"/>
      <c r="H56" s="219"/>
      <c r="I56" s="219"/>
      <c r="J56" s="219"/>
      <c r="K56" s="219"/>
      <c r="L56" s="219"/>
    </row>
    <row r="57" spans="1:12" x14ac:dyDescent="0.2">
      <c r="A57" s="217" t="s">
        <v>478</v>
      </c>
      <c r="B57" s="219"/>
      <c r="C57" s="220"/>
      <c r="D57" s="219"/>
      <c r="E57" s="219"/>
      <c r="F57" s="219"/>
      <c r="G57" s="219"/>
      <c r="H57" s="219"/>
      <c r="I57" s="219"/>
      <c r="J57" s="219"/>
      <c r="K57" s="219"/>
      <c r="L57" s="219"/>
    </row>
    <row r="58" spans="1:12" x14ac:dyDescent="0.2">
      <c r="A58" s="217" t="s">
        <v>74</v>
      </c>
      <c r="B58" s="219"/>
      <c r="C58" s="220"/>
      <c r="D58" s="219"/>
      <c r="E58" s="219"/>
      <c r="F58" s="219"/>
      <c r="G58" s="219"/>
      <c r="H58" s="219"/>
      <c r="I58" s="219"/>
      <c r="J58" s="219"/>
      <c r="K58" s="219"/>
      <c r="L58" s="219"/>
    </row>
    <row r="59" spans="1:12" x14ac:dyDescent="0.2">
      <c r="A59" s="217" t="s">
        <v>52</v>
      </c>
      <c r="B59" s="219"/>
      <c r="C59" s="220"/>
      <c r="D59" s="219"/>
      <c r="E59" s="219"/>
      <c r="F59" s="219"/>
      <c r="G59" s="219"/>
      <c r="H59" s="219"/>
      <c r="I59" s="219"/>
      <c r="J59" s="219"/>
      <c r="K59" s="219"/>
      <c r="L59" s="219"/>
    </row>
    <row r="60" spans="1:12" x14ac:dyDescent="0.2">
      <c r="A60" s="223" t="s">
        <v>678</v>
      </c>
      <c r="B60" s="219"/>
      <c r="C60" s="220"/>
      <c r="D60" s="219"/>
      <c r="E60" s="219"/>
      <c r="F60" s="219"/>
      <c r="G60" s="219"/>
      <c r="H60" s="219"/>
      <c r="I60" s="219"/>
      <c r="J60" s="219"/>
      <c r="K60" s="219"/>
      <c r="L60" s="219"/>
    </row>
    <row r="61" spans="1:12" x14ac:dyDescent="0.2">
      <c r="A61" s="217" t="s">
        <v>545</v>
      </c>
      <c r="B61" s="219"/>
      <c r="C61" s="220"/>
      <c r="D61" s="219"/>
      <c r="E61" s="219"/>
      <c r="F61" s="219"/>
      <c r="G61" s="219"/>
      <c r="H61" s="219"/>
      <c r="I61" s="219"/>
      <c r="J61" s="219"/>
      <c r="K61" s="219"/>
      <c r="L61" s="219"/>
    </row>
    <row r="62" spans="1:12" x14ac:dyDescent="0.2">
      <c r="A62" s="217" t="s">
        <v>296</v>
      </c>
      <c r="B62" s="219"/>
      <c r="C62" s="220"/>
      <c r="D62" s="219"/>
      <c r="E62" s="219"/>
      <c r="F62" s="219"/>
      <c r="G62" s="219"/>
      <c r="H62" s="219"/>
      <c r="I62" s="219"/>
      <c r="J62" s="219"/>
      <c r="K62" s="219"/>
      <c r="L62" s="219"/>
    </row>
    <row r="63" spans="1:12" x14ac:dyDescent="0.2">
      <c r="A63" s="223" t="s">
        <v>275</v>
      </c>
      <c r="B63" s="219"/>
      <c r="C63" s="220"/>
      <c r="D63" s="219"/>
      <c r="E63" s="219"/>
      <c r="F63" s="219"/>
      <c r="G63" s="219"/>
      <c r="H63" s="219"/>
      <c r="I63" s="219"/>
      <c r="J63" s="219"/>
      <c r="K63" s="219"/>
      <c r="L63" s="219"/>
    </row>
    <row r="64" spans="1:12" x14ac:dyDescent="0.2">
      <c r="A64" s="223" t="s">
        <v>694</v>
      </c>
      <c r="B64" s="219"/>
      <c r="C64" s="220"/>
      <c r="D64" s="219"/>
      <c r="E64" s="219"/>
      <c r="F64" s="219"/>
      <c r="G64" s="219"/>
      <c r="H64" s="219"/>
      <c r="I64" s="219"/>
      <c r="J64" s="219"/>
      <c r="K64" s="219"/>
      <c r="L64" s="219"/>
    </row>
    <row r="65" spans="1:12" x14ac:dyDescent="0.2">
      <c r="A65" s="217" t="s">
        <v>220</v>
      </c>
      <c r="B65" s="219"/>
      <c r="C65" s="220"/>
      <c r="D65" s="219"/>
      <c r="E65" s="219"/>
      <c r="F65" s="219"/>
      <c r="G65" s="219"/>
      <c r="H65" s="219"/>
      <c r="I65" s="219"/>
      <c r="J65" s="219"/>
      <c r="K65" s="219"/>
      <c r="L65" s="219"/>
    </row>
    <row r="66" spans="1:12" x14ac:dyDescent="0.2">
      <c r="A66" s="217" t="s">
        <v>193</v>
      </c>
      <c r="B66" s="219"/>
      <c r="C66" s="220"/>
      <c r="D66" s="219"/>
      <c r="E66" s="219"/>
      <c r="F66" s="219"/>
      <c r="G66" s="219"/>
      <c r="H66" s="219"/>
      <c r="I66" s="219"/>
      <c r="J66" s="219"/>
      <c r="K66" s="219"/>
      <c r="L66" s="219"/>
    </row>
    <row r="67" spans="1:12" x14ac:dyDescent="0.2">
      <c r="A67" s="223" t="s">
        <v>550</v>
      </c>
      <c r="B67" s="219"/>
      <c r="C67" s="220"/>
      <c r="D67" s="219"/>
      <c r="E67" s="219"/>
      <c r="F67" s="219"/>
      <c r="G67" s="219"/>
      <c r="H67" s="219"/>
      <c r="I67" s="219"/>
      <c r="J67" s="219"/>
      <c r="K67" s="219"/>
      <c r="L67" s="219"/>
    </row>
    <row r="68" spans="1:12" x14ac:dyDescent="0.2">
      <c r="A68" s="217" t="s">
        <v>322</v>
      </c>
      <c r="B68" s="219"/>
      <c r="C68" s="220"/>
      <c r="D68" s="219"/>
      <c r="E68" s="219"/>
      <c r="F68" s="219"/>
      <c r="G68" s="219"/>
      <c r="H68" s="219"/>
      <c r="I68" s="219"/>
      <c r="J68" s="219"/>
      <c r="K68" s="219"/>
      <c r="L68" s="219"/>
    </row>
    <row r="69" spans="1:12" x14ac:dyDescent="0.2">
      <c r="A69" s="217" t="s">
        <v>885</v>
      </c>
      <c r="B69" s="219"/>
      <c r="C69" s="217"/>
      <c r="D69" s="219"/>
      <c r="E69" s="219"/>
      <c r="F69" s="219"/>
      <c r="G69" s="219"/>
      <c r="H69" s="219"/>
      <c r="I69" s="219"/>
      <c r="J69" s="219"/>
      <c r="K69" s="219"/>
      <c r="L69" s="219"/>
    </row>
  </sheetData>
  <sortState ref="A2:L69">
    <sortCondition descending="1" ref="C2:C6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zoomScale="80" zoomScaleNormal="80" workbookViewId="0">
      <pane ySplit="1" topLeftCell="A2" activePane="bottomLeft" state="frozen"/>
      <selection pane="bottomLeft" activeCell="B11" sqref="B11"/>
    </sheetView>
  </sheetViews>
  <sheetFormatPr defaultRowHeight="15" x14ac:dyDescent="0.25"/>
  <cols>
    <col min="1" max="1" width="22" customWidth="1"/>
    <col min="2" max="2" width="12.7109375" customWidth="1"/>
    <col min="3" max="3" width="15" customWidth="1"/>
    <col min="4" max="4" width="12.85546875" customWidth="1"/>
    <col min="5" max="5" width="36.85546875" customWidth="1"/>
    <col min="6" max="6" width="12.85546875" style="180" customWidth="1"/>
    <col min="7" max="7" width="5.28515625" customWidth="1"/>
    <col min="8" max="45" width="3.7109375" customWidth="1"/>
  </cols>
  <sheetData>
    <row r="1" spans="1:45" ht="231.75" x14ac:dyDescent="0.25">
      <c r="A1" s="167" t="s">
        <v>780</v>
      </c>
      <c r="B1" s="167" t="s">
        <v>781</v>
      </c>
      <c r="C1" s="167" t="s">
        <v>2</v>
      </c>
      <c r="D1" s="167" t="s">
        <v>3</v>
      </c>
      <c r="E1" s="167" t="s">
        <v>4</v>
      </c>
      <c r="F1" s="168" t="s">
        <v>782</v>
      </c>
      <c r="G1" s="169" t="s">
        <v>921</v>
      </c>
      <c r="H1" s="170" t="s">
        <v>6</v>
      </c>
      <c r="I1" s="171" t="s">
        <v>923</v>
      </c>
      <c r="J1" s="172" t="s">
        <v>7</v>
      </c>
      <c r="K1" s="173" t="s">
        <v>924</v>
      </c>
      <c r="L1" s="174" t="s">
        <v>792</v>
      </c>
      <c r="M1" s="171" t="s">
        <v>925</v>
      </c>
      <c r="N1" s="175" t="s">
        <v>926</v>
      </c>
      <c r="O1" s="176" t="s">
        <v>927</v>
      </c>
      <c r="P1" s="177" t="s">
        <v>947</v>
      </c>
      <c r="Q1" s="178" t="s">
        <v>929</v>
      </c>
      <c r="R1" s="179" t="s">
        <v>930</v>
      </c>
      <c r="S1" s="261" t="s">
        <v>932</v>
      </c>
      <c r="T1" s="262" t="s">
        <v>933</v>
      </c>
      <c r="U1" s="263" t="s">
        <v>934</v>
      </c>
      <c r="V1" s="269" t="s">
        <v>935</v>
      </c>
      <c r="W1" s="263" t="s">
        <v>931</v>
      </c>
      <c r="X1" s="264" t="s">
        <v>833</v>
      </c>
      <c r="Y1" s="262" t="s">
        <v>8</v>
      </c>
      <c r="Z1" s="263" t="s">
        <v>9</v>
      </c>
      <c r="AA1" s="286" t="s">
        <v>10</v>
      </c>
      <c r="AB1" s="265" t="s">
        <v>937</v>
      </c>
      <c r="AC1" s="266" t="s">
        <v>936</v>
      </c>
      <c r="AD1" s="265" t="s">
        <v>938</v>
      </c>
      <c r="AE1" s="267" t="s">
        <v>858</v>
      </c>
      <c r="AF1" s="268" t="s">
        <v>861</v>
      </c>
      <c r="AG1" s="262" t="s">
        <v>939</v>
      </c>
      <c r="AH1" s="263" t="s">
        <v>940</v>
      </c>
      <c r="AI1" s="264" t="s">
        <v>943</v>
      </c>
      <c r="AJ1" s="264" t="s">
        <v>942</v>
      </c>
      <c r="AK1" s="269" t="s">
        <v>941</v>
      </c>
      <c r="AL1" s="268" t="s">
        <v>888</v>
      </c>
      <c r="AM1" s="262" t="s">
        <v>11</v>
      </c>
      <c r="AN1" s="263" t="s">
        <v>12</v>
      </c>
      <c r="AO1" s="269" t="s">
        <v>13</v>
      </c>
      <c r="AP1" s="268" t="s">
        <v>944</v>
      </c>
      <c r="AQ1" s="263" t="s">
        <v>945</v>
      </c>
      <c r="AR1" s="262" t="s">
        <v>946</v>
      </c>
      <c r="AS1" s="270" t="s">
        <v>14</v>
      </c>
    </row>
    <row r="2" spans="1:45" x14ac:dyDescent="0.25">
      <c r="B2" t="s">
        <v>993</v>
      </c>
      <c r="C2" s="343" t="s">
        <v>908</v>
      </c>
      <c r="D2" s="343" t="s">
        <v>909</v>
      </c>
      <c r="E2" s="377" t="s">
        <v>30</v>
      </c>
      <c r="F2" s="180" t="s">
        <v>994</v>
      </c>
      <c r="G2" s="344">
        <f t="shared" ref="G2:G9" si="0">SUM(O2,P2,R2)</f>
        <v>80</v>
      </c>
      <c r="H2" s="345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Row],[Cat]]="4M",
 MIN(50,SUM(racers4[[#This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 IF(racers4[[#This Row],[Cat]]="4F",
 MIN(60,SUM(racers4[[#This Row],[2017 Learn to Race Points]],racers4[[#This Row],[2018 Learn to Race Points]],MIN(20,SUM(racers4[[#This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Points]])),
 MIN(30,SUM(racers4[[#This Row],[2017 Learn to Race Points]],racers4[[#This Row],[2018 Learn to Race Points]],MIN(15,SUM(racers4[[#This Row],[2017 ITT Points]],MIN(10,racers4[[#This Row],[2018 Out of Province ITT Upgrade Points]]),racers4[[#This Row],[2018 ITT Points ]])),racers4[[#This Row],[2017 Mass Start Upgrade Points]],MIN(10,racers4[[#This Row],[2018 Out of Province Mass Start Upgrade Points]]),racers4[[#This Row],[2018 Mass Start Points]]))
))) ) ))))</f>
        <v>30</v>
      </c>
      <c r="I2" s="8">
        <v>0</v>
      </c>
      <c r="J2" s="8">
        <v>0</v>
      </c>
      <c r="K2" s="373">
        <v>20</v>
      </c>
      <c r="L2" s="374">
        <v>0</v>
      </c>
      <c r="M2" s="364">
        <v>0</v>
      </c>
      <c r="N2" s="365">
        <v>0</v>
      </c>
      <c r="O2" s="366">
        <f>SUM(Q2,S2,X2,AC2,AI2,AJ2,AL2,AP2)</f>
        <v>40</v>
      </c>
      <c r="P2" s="346">
        <f t="shared" ref="P2:P9" si="1">SUM(T2,Y2,AB2,AD2,AG2,AM2,AR2,AS2)</f>
        <v>15</v>
      </c>
      <c r="Q2" s="347">
        <f>SUM(U2,W2, Z2, AE2, AH2, AN2, AQ2)</f>
        <v>20</v>
      </c>
      <c r="R2" s="348">
        <f>SUM(V2,AA2,AK2,AO2,)</f>
        <v>25</v>
      </c>
      <c r="S2" s="349">
        <v>20</v>
      </c>
      <c r="T2" s="350">
        <v>15</v>
      </c>
      <c r="U2" s="351">
        <v>20</v>
      </c>
      <c r="V2" s="352">
        <v>25</v>
      </c>
    </row>
    <row r="3" spans="1:45" x14ac:dyDescent="0.25">
      <c r="C3" s="343" t="s">
        <v>959</v>
      </c>
      <c r="D3" s="343" t="s">
        <v>125</v>
      </c>
      <c r="E3" s="343" t="s">
        <v>958</v>
      </c>
      <c r="F3" s="180" t="s">
        <v>994</v>
      </c>
      <c r="G3" s="344">
        <f t="shared" si="0"/>
        <v>77</v>
      </c>
      <c r="H3" s="345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14</v>
      </c>
      <c r="I3" s="8">
        <v>0</v>
      </c>
      <c r="J3" s="8">
        <v>0</v>
      </c>
      <c r="K3" s="373">
        <v>0</v>
      </c>
      <c r="L3" s="374">
        <v>0</v>
      </c>
      <c r="M3" s="364">
        <v>0</v>
      </c>
      <c r="N3" s="365">
        <v>0</v>
      </c>
      <c r="O3" s="366">
        <f>SUM(Q3,S3,X3,AC3,AF3,AI3, AJ3,AL3,AP3)</f>
        <v>32</v>
      </c>
      <c r="P3" s="346">
        <f t="shared" si="1"/>
        <v>20</v>
      </c>
      <c r="Q3" s="347">
        <f>SUM(U3,W3,Z3, AE3, AH3, AN3, AQ3)</f>
        <v>12</v>
      </c>
      <c r="R3" s="348">
        <f t="shared" ref="R3:R9" si="2">SUM(V3,AA3,AK3,AO3)</f>
        <v>25</v>
      </c>
      <c r="S3" s="349">
        <v>20</v>
      </c>
      <c r="T3" s="350">
        <v>20</v>
      </c>
      <c r="U3" s="351">
        <v>12</v>
      </c>
      <c r="V3" s="352">
        <v>25</v>
      </c>
    </row>
    <row r="4" spans="1:45" x14ac:dyDescent="0.25">
      <c r="C4" s="353" t="s">
        <v>597</v>
      </c>
      <c r="D4" s="353" t="s">
        <v>727</v>
      </c>
      <c r="E4" s="353" t="s">
        <v>33</v>
      </c>
      <c r="F4" s="180" t="s">
        <v>994</v>
      </c>
      <c r="G4" s="354">
        <f t="shared" si="0"/>
        <v>58</v>
      </c>
      <c r="H4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10</v>
      </c>
      <c r="I4" s="8">
        <v>0</v>
      </c>
      <c r="J4" s="8">
        <v>0</v>
      </c>
      <c r="K4" s="375">
        <v>0</v>
      </c>
      <c r="L4" s="376">
        <v>0</v>
      </c>
      <c r="M4" s="9">
        <v>0</v>
      </c>
      <c r="N4" s="32">
        <v>0</v>
      </c>
      <c r="O4" s="370">
        <f>SUM(Q4,S4,X4,AC4,AF4,AI4, AJ4,AL4,AP4)</f>
        <v>26</v>
      </c>
      <c r="P4" s="355">
        <f t="shared" si="1"/>
        <v>12</v>
      </c>
      <c r="Q4" s="356">
        <f>SUM(U4,W4,Z4, AE4, AH4, AN4, AQ4)</f>
        <v>20</v>
      </c>
      <c r="R4" s="357">
        <f t="shared" si="2"/>
        <v>20</v>
      </c>
      <c r="S4" s="358">
        <v>6</v>
      </c>
      <c r="T4" s="359">
        <v>12</v>
      </c>
      <c r="U4" s="360">
        <v>20</v>
      </c>
      <c r="V4" s="361">
        <v>20</v>
      </c>
    </row>
    <row r="5" spans="1:45" x14ac:dyDescent="0.25">
      <c r="C5" s="353" t="s">
        <v>995</v>
      </c>
      <c r="D5" s="353" t="s">
        <v>733</v>
      </c>
      <c r="E5" s="353" t="s">
        <v>86</v>
      </c>
      <c r="F5" s="180" t="s">
        <v>994</v>
      </c>
      <c r="G5" s="354">
        <f t="shared" si="0"/>
        <v>31</v>
      </c>
      <c r="H5" s="7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Row],[Cat]]="4M",
 MIN(50,SUM(racers6[[#This Row],[2017 Learn to Race Points2]],racers6[[#This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IF(racers6[[#This Row],[Cat]]="4F",
 MIN(50,SUM(racers6[[#This Row],[2017 Learn to Race Points2]],racers6[[#This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Points2]],racers6[[#This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4</v>
      </c>
      <c r="I5" s="8">
        <v>0</v>
      </c>
      <c r="J5" s="8">
        <v>0</v>
      </c>
      <c r="K5" s="375">
        <v>20</v>
      </c>
      <c r="L5" s="376">
        <v>0</v>
      </c>
      <c r="M5" s="9">
        <v>0</v>
      </c>
      <c r="N5" s="32">
        <v>0</v>
      </c>
      <c r="O5" s="370">
        <f>SUM(Q5,S5,X5,AC5,AF5,AI5, AJ5,AL5,AP5)</f>
        <v>21</v>
      </c>
      <c r="P5" s="355">
        <f t="shared" si="1"/>
        <v>0</v>
      </c>
      <c r="Q5" s="356">
        <f>SUM(U5,W5,Z5, AE5, AH5, AN5, AQ5)</f>
        <v>6</v>
      </c>
      <c r="R5" s="357">
        <f t="shared" si="2"/>
        <v>10</v>
      </c>
      <c r="S5" s="358">
        <v>15</v>
      </c>
      <c r="T5" s="359"/>
      <c r="U5" s="360">
        <v>6</v>
      </c>
      <c r="V5" s="361">
        <v>10</v>
      </c>
    </row>
    <row r="6" spans="1:45" x14ac:dyDescent="0.25">
      <c r="C6" s="343" t="s">
        <v>808</v>
      </c>
      <c r="D6" s="343" t="s">
        <v>809</v>
      </c>
      <c r="E6" s="343" t="s">
        <v>958</v>
      </c>
      <c r="F6" s="180" t="s">
        <v>996</v>
      </c>
      <c r="G6" s="344">
        <f t="shared" si="0"/>
        <v>70</v>
      </c>
      <c r="H6" s="345">
        <v>50</v>
      </c>
      <c r="I6" s="8">
        <v>0</v>
      </c>
      <c r="J6" s="372">
        <v>0</v>
      </c>
      <c r="K6" s="362">
        <v>20</v>
      </c>
      <c r="L6" s="363">
        <v>0</v>
      </c>
      <c r="M6" s="364">
        <v>0</v>
      </c>
      <c r="N6" s="365">
        <v>0</v>
      </c>
      <c r="O6" s="366">
        <f>SUM(Q6,S6,X6,AC6,AF6,AI6,AJ6,AL6,AP6)</f>
        <v>30</v>
      </c>
      <c r="P6" s="346">
        <f t="shared" si="1"/>
        <v>15</v>
      </c>
      <c r="Q6" s="347">
        <f>SUM(U6,W6,Z6,AE6,AH6,AN6, AQ6)</f>
        <v>10</v>
      </c>
      <c r="R6" s="348">
        <f t="shared" si="2"/>
        <v>25</v>
      </c>
      <c r="S6" s="349">
        <v>20</v>
      </c>
      <c r="T6" s="350">
        <v>15</v>
      </c>
      <c r="U6" s="351">
        <v>10</v>
      </c>
      <c r="V6" s="367">
        <v>25</v>
      </c>
    </row>
    <row r="7" spans="1:45" x14ac:dyDescent="0.25">
      <c r="C7" s="353" t="s">
        <v>523</v>
      </c>
      <c r="D7" s="353" t="s">
        <v>42</v>
      </c>
      <c r="E7" s="353" t="s">
        <v>77</v>
      </c>
      <c r="F7" s="180" t="s">
        <v>996</v>
      </c>
      <c r="G7" s="354">
        <f t="shared" si="0"/>
        <v>32</v>
      </c>
      <c r="H7" s="7">
        <v>50</v>
      </c>
      <c r="I7" s="8">
        <v>0</v>
      </c>
      <c r="J7" s="372">
        <v>0</v>
      </c>
      <c r="K7" s="368">
        <v>24</v>
      </c>
      <c r="L7" s="369">
        <v>0</v>
      </c>
      <c r="M7" s="9">
        <v>0</v>
      </c>
      <c r="N7" s="32">
        <v>0</v>
      </c>
      <c r="O7" s="370">
        <f>SUM(Q7,S7,X7,AC7,AF7,AI7,AJ7,AL7,AP7)</f>
        <v>32</v>
      </c>
      <c r="P7" s="355">
        <f t="shared" si="1"/>
        <v>0</v>
      </c>
      <c r="Q7" s="356">
        <f>SUM(U7,W7,Z7,AE7,AH7,AN7, AQ7)</f>
        <v>20</v>
      </c>
      <c r="R7" s="357">
        <f t="shared" si="2"/>
        <v>0</v>
      </c>
      <c r="S7" s="358">
        <v>12</v>
      </c>
      <c r="T7" s="359"/>
      <c r="U7" s="360">
        <v>20</v>
      </c>
      <c r="V7" s="371"/>
    </row>
    <row r="8" spans="1:45" x14ac:dyDescent="0.25">
      <c r="C8" s="343" t="s">
        <v>806</v>
      </c>
      <c r="D8" s="343" t="s">
        <v>807</v>
      </c>
      <c r="E8" s="343" t="s">
        <v>958</v>
      </c>
      <c r="F8" s="180" t="s">
        <v>997</v>
      </c>
      <c r="G8" s="344">
        <f t="shared" si="0"/>
        <v>80</v>
      </c>
      <c r="H8" s="345">
        <v>60</v>
      </c>
      <c r="I8" s="8">
        <v>0</v>
      </c>
      <c r="J8" s="8">
        <v>0</v>
      </c>
      <c r="K8" s="362">
        <v>25</v>
      </c>
      <c r="L8" s="363">
        <v>40</v>
      </c>
      <c r="M8" s="364">
        <v>0</v>
      </c>
      <c r="N8" s="365">
        <v>0</v>
      </c>
      <c r="O8" s="366">
        <f>SUM(Q8,S8,X8,AC8,AF8,AI8,AJ8,AL8,AP8)</f>
        <v>35</v>
      </c>
      <c r="P8" s="346">
        <f t="shared" si="1"/>
        <v>20</v>
      </c>
      <c r="Q8" s="347">
        <f>SUM(U8,W8,Z8,AE8,AH8,AN8,AQ8)</f>
        <v>15</v>
      </c>
      <c r="R8" s="348">
        <f t="shared" si="2"/>
        <v>25</v>
      </c>
      <c r="S8" s="349">
        <v>20</v>
      </c>
      <c r="T8" s="350">
        <v>20</v>
      </c>
      <c r="U8" s="351">
        <v>15</v>
      </c>
      <c r="V8" s="367">
        <v>25</v>
      </c>
    </row>
    <row r="9" spans="1:45" x14ac:dyDescent="0.25">
      <c r="B9" s="409"/>
      <c r="C9" s="378" t="s">
        <v>251</v>
      </c>
      <c r="D9" s="378" t="s">
        <v>184</v>
      </c>
      <c r="E9" s="378" t="s">
        <v>77</v>
      </c>
      <c r="F9" s="410" t="s">
        <v>997</v>
      </c>
      <c r="G9" s="354">
        <f t="shared" si="0"/>
        <v>60</v>
      </c>
      <c r="H9" s="7">
        <v>60</v>
      </c>
      <c r="I9" s="8">
        <v>0</v>
      </c>
      <c r="J9" s="8">
        <v>0</v>
      </c>
      <c r="K9" s="57">
        <v>34</v>
      </c>
      <c r="L9" s="411">
        <v>25</v>
      </c>
      <c r="M9" s="9">
        <v>0</v>
      </c>
      <c r="N9" s="32">
        <v>0</v>
      </c>
      <c r="O9" s="370">
        <f>SUM(Q9,S9,X9,AC9,AF9,AI9,AJ9,AL9,AP9)</f>
        <v>25</v>
      </c>
      <c r="P9" s="355">
        <f t="shared" si="1"/>
        <v>15</v>
      </c>
      <c r="Q9" s="356">
        <f>SUM(U9,W9,Z9,AE9,AH9,AN9,AQ9)</f>
        <v>10</v>
      </c>
      <c r="R9" s="357">
        <f t="shared" si="2"/>
        <v>20</v>
      </c>
      <c r="S9" s="358">
        <v>15</v>
      </c>
      <c r="T9" s="359">
        <v>15</v>
      </c>
      <c r="U9" s="360">
        <v>10</v>
      </c>
      <c r="V9" s="371">
        <v>20</v>
      </c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</row>
  </sheetData>
  <conditionalFormatting sqref="H1">
    <cfRule type="expression" dxfId="14" priority="90">
      <formula>"AND([@Cat]=""3M"",[@[Total Upgrade Points]]=50)"</formula>
    </cfRule>
  </conditionalFormatting>
  <conditionalFormatting sqref="H2">
    <cfRule type="expression" dxfId="13" priority="9">
      <formula>"AND([@Cat]=""3M"",[@[Total Upgrade Points]]=50)"</formula>
    </cfRule>
  </conditionalFormatting>
  <conditionalFormatting sqref="H3">
    <cfRule type="expression" dxfId="12" priority="7">
      <formula>"AND([@Cat]=""3M"",[@[Total Upgrade Points]]=50)"</formula>
    </cfRule>
  </conditionalFormatting>
  <conditionalFormatting sqref="H4">
    <cfRule type="expression" dxfId="11" priority="6">
      <formula>"AND([@Cat]=""3M"",[@[Total Upgrade Points]]=50)"</formula>
    </cfRule>
  </conditionalFormatting>
  <conditionalFormatting sqref="H5">
    <cfRule type="expression" dxfId="10" priority="5">
      <formula>"AND([@Cat]=""3M"",[@[Total Upgrade Points]]=50)"</formula>
    </cfRule>
  </conditionalFormatting>
  <conditionalFormatting sqref="H6">
    <cfRule type="expression" dxfId="9" priority="4">
      <formula>"AND([@Cat]=""3M"",[@[Total Upgrade Points]]=50)"</formula>
    </cfRule>
  </conditionalFormatting>
  <conditionalFormatting sqref="H7">
    <cfRule type="expression" dxfId="8" priority="3">
      <formula>"AND([@Cat]=""3M"",[@[Total Upgrade Points]]=50)"</formula>
    </cfRule>
  </conditionalFormatting>
  <conditionalFormatting sqref="H8">
    <cfRule type="expression" dxfId="7" priority="2">
      <formula>"AND([@Cat]=""3M"",[@[Total Upgrade Points]]=50)"</formula>
    </cfRule>
  </conditionalFormatting>
  <conditionalFormatting sqref="H9">
    <cfRule type="expression" dxfId="6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E2:E9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topLeftCell="A40" workbookViewId="0">
      <selection activeCell="A47" sqref="A47"/>
    </sheetView>
  </sheetViews>
  <sheetFormatPr defaultColWidth="9.140625" defaultRowHeight="15" x14ac:dyDescent="0.25"/>
  <cols>
    <col min="1" max="1" width="29.7109375" bestFit="1" customWidth="1"/>
  </cols>
  <sheetData>
    <row r="1" spans="1:1" x14ac:dyDescent="0.25">
      <c r="A1" s="76" t="s">
        <v>753</v>
      </c>
    </row>
    <row r="2" spans="1:1" x14ac:dyDescent="0.25">
      <c r="A2" s="77" t="s">
        <v>408</v>
      </c>
    </row>
    <row r="3" spans="1:1" x14ac:dyDescent="0.25">
      <c r="A3" s="77" t="s">
        <v>885</v>
      </c>
    </row>
    <row r="4" spans="1:1" x14ac:dyDescent="0.25">
      <c r="A4" s="77" t="s">
        <v>117</v>
      </c>
    </row>
    <row r="5" spans="1:1" x14ac:dyDescent="0.25">
      <c r="A5" s="77" t="s">
        <v>498</v>
      </c>
    </row>
    <row r="6" spans="1:1" x14ac:dyDescent="0.25">
      <c r="A6" s="77" t="s">
        <v>33</v>
      </c>
    </row>
    <row r="7" spans="1:1" x14ac:dyDescent="0.25">
      <c r="A7" s="77" t="s">
        <v>248</v>
      </c>
    </row>
    <row r="8" spans="1:1" x14ac:dyDescent="0.25">
      <c r="A8" s="77" t="s">
        <v>452</v>
      </c>
    </row>
    <row r="9" spans="1:1" x14ac:dyDescent="0.25">
      <c r="A9" s="77" t="s">
        <v>358</v>
      </c>
    </row>
    <row r="10" spans="1:1" x14ac:dyDescent="0.25">
      <c r="A10" s="77" t="s">
        <v>329</v>
      </c>
    </row>
    <row r="11" spans="1:1" x14ac:dyDescent="0.25">
      <c r="A11" s="77" t="s">
        <v>27</v>
      </c>
    </row>
    <row r="12" spans="1:1" x14ac:dyDescent="0.25">
      <c r="A12" s="77" t="s">
        <v>835</v>
      </c>
    </row>
    <row r="13" spans="1:1" x14ac:dyDescent="0.25">
      <c r="A13" s="77" t="s">
        <v>262</v>
      </c>
    </row>
    <row r="14" spans="1:1" x14ac:dyDescent="0.25">
      <c r="A14" s="77" t="s">
        <v>292</v>
      </c>
    </row>
    <row r="15" spans="1:1" x14ac:dyDescent="0.25">
      <c r="A15" s="77" t="s">
        <v>640</v>
      </c>
    </row>
    <row r="16" spans="1:1" x14ac:dyDescent="0.25">
      <c r="A16" s="77" t="s">
        <v>67</v>
      </c>
    </row>
    <row r="17" spans="1:1" x14ac:dyDescent="0.25">
      <c r="A17" s="77" t="s">
        <v>111</v>
      </c>
    </row>
    <row r="18" spans="1:1" x14ac:dyDescent="0.25">
      <c r="A18" s="77" t="s">
        <v>294</v>
      </c>
    </row>
    <row r="19" spans="1:1" x14ac:dyDescent="0.25">
      <c r="A19" s="97" t="s">
        <v>587</v>
      </c>
    </row>
    <row r="20" spans="1:1" x14ac:dyDescent="0.25">
      <c r="A20" s="77" t="s">
        <v>77</v>
      </c>
    </row>
    <row r="21" spans="1:1" x14ac:dyDescent="0.25">
      <c r="A21" s="77" t="s">
        <v>534</v>
      </c>
    </row>
    <row r="22" spans="1:1" x14ac:dyDescent="0.25">
      <c r="A22" s="77" t="s">
        <v>900</v>
      </c>
    </row>
    <row r="23" spans="1:1" x14ac:dyDescent="0.25">
      <c r="A23" s="77" t="s">
        <v>622</v>
      </c>
    </row>
    <row r="24" spans="1:1" x14ac:dyDescent="0.25">
      <c r="A24" s="77" t="s">
        <v>906</v>
      </c>
    </row>
    <row r="25" spans="1:1" x14ac:dyDescent="0.25">
      <c r="A25" s="77" t="s">
        <v>957</v>
      </c>
    </row>
    <row r="26" spans="1:1" x14ac:dyDescent="0.25">
      <c r="A26" s="77" t="s">
        <v>905</v>
      </c>
    </row>
    <row r="27" spans="1:1" x14ac:dyDescent="0.25">
      <c r="A27" s="77" t="s">
        <v>101</v>
      </c>
    </row>
    <row r="28" spans="1:1" x14ac:dyDescent="0.25">
      <c r="A28" s="77" t="s">
        <v>74</v>
      </c>
    </row>
    <row r="29" spans="1:1" x14ac:dyDescent="0.25">
      <c r="A29" s="77" t="s">
        <v>155</v>
      </c>
    </row>
    <row r="30" spans="1:1" x14ac:dyDescent="0.25">
      <c r="A30" s="77" t="s">
        <v>246</v>
      </c>
    </row>
    <row r="31" spans="1:1" x14ac:dyDescent="0.25">
      <c r="A31" s="77" t="s">
        <v>953</v>
      </c>
    </row>
    <row r="32" spans="1:1" x14ac:dyDescent="0.25">
      <c r="A32" s="77" t="s">
        <v>853</v>
      </c>
    </row>
    <row r="33" spans="1:1" x14ac:dyDescent="0.25">
      <c r="A33" s="77" t="s">
        <v>754</v>
      </c>
    </row>
    <row r="34" spans="1:1" x14ac:dyDescent="0.25">
      <c r="A34" s="77" t="s">
        <v>52</v>
      </c>
    </row>
    <row r="35" spans="1:1" x14ac:dyDescent="0.25">
      <c r="A35" s="77" t="s">
        <v>678</v>
      </c>
    </row>
    <row r="36" spans="1:1" x14ac:dyDescent="0.25">
      <c r="A36" s="77" t="s">
        <v>86</v>
      </c>
    </row>
    <row r="37" spans="1:1" x14ac:dyDescent="0.25">
      <c r="A37" s="77" t="s">
        <v>227</v>
      </c>
    </row>
    <row r="38" spans="1:1" x14ac:dyDescent="0.25">
      <c r="A38" s="77" t="s">
        <v>545</v>
      </c>
    </row>
    <row r="39" spans="1:1" x14ac:dyDescent="0.25">
      <c r="A39" s="77" t="s">
        <v>363</v>
      </c>
    </row>
    <row r="40" spans="1:1" x14ac:dyDescent="0.25">
      <c r="A40" s="77" t="s">
        <v>296</v>
      </c>
    </row>
    <row r="41" spans="1:1" x14ac:dyDescent="0.25">
      <c r="A41" s="77" t="s">
        <v>275</v>
      </c>
    </row>
    <row r="42" spans="1:1" x14ac:dyDescent="0.25">
      <c r="A42" s="77" t="s">
        <v>650</v>
      </c>
    </row>
    <row r="43" spans="1:1" x14ac:dyDescent="0.25">
      <c r="A43" s="77" t="s">
        <v>591</v>
      </c>
    </row>
    <row r="44" spans="1:1" x14ac:dyDescent="0.25">
      <c r="A44" s="77" t="s">
        <v>70</v>
      </c>
    </row>
    <row r="45" spans="1:1" x14ac:dyDescent="0.25">
      <c r="A45" s="77" t="s">
        <v>694</v>
      </c>
    </row>
    <row r="46" spans="1:1" x14ac:dyDescent="0.25">
      <c r="A46" s="77" t="s">
        <v>958</v>
      </c>
    </row>
    <row r="47" spans="1:1" x14ac:dyDescent="0.25">
      <c r="A47" s="77" t="s">
        <v>956</v>
      </c>
    </row>
    <row r="48" spans="1:1" x14ac:dyDescent="0.25">
      <c r="A48" s="77" t="s">
        <v>450</v>
      </c>
    </row>
    <row r="49" spans="1:1" x14ac:dyDescent="0.25">
      <c r="A49" s="77" t="s">
        <v>421</v>
      </c>
    </row>
    <row r="50" spans="1:1" x14ac:dyDescent="0.25">
      <c r="A50" s="77" t="s">
        <v>594</v>
      </c>
    </row>
    <row r="51" spans="1:1" x14ac:dyDescent="0.25">
      <c r="A51" s="77" t="s">
        <v>889</v>
      </c>
    </row>
    <row r="52" spans="1:1" x14ac:dyDescent="0.25">
      <c r="A52" s="78" t="s">
        <v>687</v>
      </c>
    </row>
    <row r="53" spans="1:1" x14ac:dyDescent="0.25">
      <c r="A53" s="78" t="s">
        <v>30</v>
      </c>
    </row>
    <row r="54" spans="1:1" x14ac:dyDescent="0.25">
      <c r="A54" s="78" t="s">
        <v>791</v>
      </c>
    </row>
    <row r="55" spans="1:1" x14ac:dyDescent="0.25">
      <c r="A55" s="78" t="s">
        <v>146</v>
      </c>
    </row>
    <row r="56" spans="1:1" x14ac:dyDescent="0.25">
      <c r="A56" s="78" t="s">
        <v>122</v>
      </c>
    </row>
    <row r="57" spans="1:1" x14ac:dyDescent="0.25">
      <c r="A57" s="78" t="s">
        <v>220</v>
      </c>
    </row>
    <row r="58" spans="1:1" x14ac:dyDescent="0.25">
      <c r="A58" s="78" t="s">
        <v>104</v>
      </c>
    </row>
    <row r="59" spans="1:1" x14ac:dyDescent="0.25">
      <c r="A59" s="78" t="s">
        <v>47</v>
      </c>
    </row>
    <row r="60" spans="1:1" x14ac:dyDescent="0.25">
      <c r="A60" s="78" t="s">
        <v>217</v>
      </c>
    </row>
    <row r="61" spans="1:1" x14ac:dyDescent="0.25">
      <c r="A61" s="78" t="s">
        <v>193</v>
      </c>
    </row>
    <row r="62" spans="1:1" x14ac:dyDescent="0.25">
      <c r="A62" s="78" t="s">
        <v>873</v>
      </c>
    </row>
    <row r="63" spans="1:1" x14ac:dyDescent="0.25">
      <c r="A63" s="78" t="s">
        <v>550</v>
      </c>
    </row>
    <row r="64" spans="1:1" x14ac:dyDescent="0.25">
      <c r="A64" s="78" t="s">
        <v>890</v>
      </c>
    </row>
    <row r="65" spans="1:1" x14ac:dyDescent="0.25">
      <c r="A65" s="78" t="s">
        <v>38</v>
      </c>
    </row>
    <row r="66" spans="1:1" x14ac:dyDescent="0.25">
      <c r="A66" s="78" t="s">
        <v>59</v>
      </c>
    </row>
    <row r="67" spans="1:1" x14ac:dyDescent="0.25">
      <c r="A67" s="78" t="s">
        <v>821</v>
      </c>
    </row>
    <row r="68" spans="1:1" x14ac:dyDescent="0.25">
      <c r="A68" s="78" t="s">
        <v>911</v>
      </c>
    </row>
    <row r="69" spans="1:1" x14ac:dyDescent="0.25">
      <c r="A69" s="78" t="s">
        <v>62</v>
      </c>
    </row>
    <row r="70" spans="1:1" x14ac:dyDescent="0.25">
      <c r="A70" s="78" t="s">
        <v>322</v>
      </c>
    </row>
    <row r="71" spans="1:1" x14ac:dyDescent="0.25">
      <c r="A71" s="78" t="s">
        <v>823</v>
      </c>
    </row>
    <row r="72" spans="1:1" x14ac:dyDescent="0.25">
      <c r="A72" s="78" t="s">
        <v>19</v>
      </c>
    </row>
    <row r="73" spans="1:1" x14ac:dyDescent="0.25">
      <c r="A73" s="78" t="s">
        <v>847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Men Cat 1-2</vt:lpstr>
      <vt:lpstr>Men Cat 3</vt:lpstr>
      <vt:lpstr>Men Cat 4</vt:lpstr>
      <vt:lpstr>Men Cat 5</vt:lpstr>
      <vt:lpstr>Women</vt:lpstr>
      <vt:lpstr>Youth</vt:lpstr>
      <vt:lpstr>Team Points</vt:lpstr>
      <vt:lpstr>Upgrades</vt:lpstr>
      <vt:lpstr>Teams</vt:lpstr>
      <vt:lpstr>Legend</vt:lpstr>
      <vt:lpstr>'Men Cat 1-2'!Criteria</vt:lpstr>
      <vt:lpstr>'Men Cat 3'!Criteria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ABA</cp:lastModifiedBy>
  <dcterms:created xsi:type="dcterms:W3CDTF">2017-05-19T20:14:50Z</dcterms:created>
  <dcterms:modified xsi:type="dcterms:W3CDTF">2018-05-16T16:37:21Z</dcterms:modified>
</cp:coreProperties>
</file>